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ATICOS 2024\"/>
    </mc:Choice>
  </mc:AlternateContent>
  <xr:revisionPtr revIDLastSave="0" documentId="13_ncr:1_{5A8F564E-7EF9-41A7-98A9-F7C6DA514F71}" xr6:coauthVersionLast="47" xr6:coauthVersionMax="47" xr10:uidLastSave="{00000000-0000-0000-0000-000000000000}"/>
  <bookViews>
    <workbookView xWindow="-120" yWindow="-120" windowWidth="29040" windowHeight="15720" xr2:uid="{920C1834-27C6-4AD2-A73A-CEC13859E0B0}"/>
  </bookViews>
  <sheets>
    <sheet name="OMMH 2" sheetId="2" r:id="rId1"/>
    <sheet name="DMFM 1" sheetId="1" r:id="rId2"/>
  </sheets>
  <definedNames>
    <definedName name="_xlnm.Print_Area" localSheetId="1">'DMFM 1'!$B$1:$N$66</definedName>
    <definedName name="_xlnm.Print_Area" localSheetId="0">'OMMH 2'!$B$1:$N$66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2" l="1"/>
  <c r="M40" i="2"/>
  <c r="M44" i="2"/>
  <c r="J40" i="2"/>
  <c r="J42" i="2" s="1"/>
  <c r="M43" i="2" s="1"/>
  <c r="M45" i="1"/>
  <c r="M40" i="1"/>
  <c r="J40" i="1"/>
  <c r="J42" i="1" s="1"/>
  <c r="M43" i="1" s="1"/>
  <c r="M47" i="2" l="1"/>
  <c r="M9" i="2" s="1"/>
  <c r="B11" i="2" s="1"/>
  <c r="M47" i="1"/>
  <c r="M9" i="1" s="1"/>
  <c r="B11" i="1" s="1"/>
</calcChain>
</file>

<file path=xl/sharedStrings.xml><?xml version="1.0" encoding="utf-8"?>
<sst xmlns="http://schemas.openxmlformats.org/spreadsheetml/2006/main" count="226" uniqueCount="74">
  <si>
    <t>FOLIO</t>
  </si>
  <si>
    <t xml:space="preserve">CUENTA </t>
  </si>
  <si>
    <t>ICAI-DA-F-04</t>
  </si>
  <si>
    <t>RECIBO DE VIÁTICOS</t>
  </si>
  <si>
    <t xml:space="preserve">Ramos Arizpe Coah. </t>
  </si>
  <si>
    <t>de</t>
  </si>
  <si>
    <t>POR:</t>
  </si>
  <si>
    <t>R   E   C   I   B   I   del Instituto Coahuilense de Acceso a la Información , la cantidad de - - - - - - - - - - -- - - - - - - - - -</t>
  </si>
  <si>
    <t xml:space="preserve">por concepto de estimación de viáticos en comisión conferida para   - - - - - - - -- - - - - - - - - - - - - - - - - - - - - - - - - - - - - - - - - - - </t>
  </si>
  <si>
    <t>.</t>
  </si>
  <si>
    <t xml:space="preserve">OCTUBRE </t>
  </si>
  <si>
    <t xml:space="preserve">AL </t>
  </si>
  <si>
    <t xml:space="preserve"> de </t>
  </si>
  <si>
    <t>Vehículo part.</t>
  </si>
  <si>
    <t xml:space="preserve">Vehículo Oficial  </t>
  </si>
  <si>
    <t>X</t>
  </si>
  <si>
    <t>Avión</t>
  </si>
  <si>
    <t>Otro</t>
  </si>
  <si>
    <t xml:space="preserve">HONDA </t>
  </si>
  <si>
    <t xml:space="preserve">PAILOT </t>
  </si>
  <si>
    <t>Marca</t>
  </si>
  <si>
    <t>Tipo</t>
  </si>
  <si>
    <t>Cilindros</t>
  </si>
  <si>
    <t>Placas</t>
  </si>
  <si>
    <t>Hospedaje y Alimentación</t>
  </si>
  <si>
    <t>Número de Días</t>
  </si>
  <si>
    <t>Tarifa</t>
  </si>
  <si>
    <t>Zona Única</t>
  </si>
  <si>
    <t>a</t>
  </si>
  <si>
    <t xml:space="preserve"> Diarios </t>
  </si>
  <si>
    <t xml:space="preserve">Diarios </t>
  </si>
  <si>
    <t>Combustible</t>
  </si>
  <si>
    <t xml:space="preserve">SALTILLO </t>
  </si>
  <si>
    <t>Km..</t>
  </si>
  <si>
    <t>Hospedaje  y</t>
  </si>
  <si>
    <t>Kilometros por recorrer</t>
  </si>
  <si>
    <t xml:space="preserve"> Alimentacion </t>
  </si>
  <si>
    <t>Kilometros por litro</t>
  </si>
  <si>
    <t>Tipo de Cambio</t>
  </si>
  <si>
    <t>$</t>
  </si>
  <si>
    <t>Total de litros</t>
  </si>
  <si>
    <t>Peaje</t>
  </si>
  <si>
    <t>Costo por litro</t>
  </si>
  <si>
    <t>Estacionamiento</t>
  </si>
  <si>
    <t>Pasaje</t>
  </si>
  <si>
    <t>Transporte local</t>
  </si>
  <si>
    <t>Total por pagar</t>
  </si>
  <si>
    <t>Observaciones:</t>
  </si>
  <si>
    <t>A U T O R I Z O</t>
  </si>
  <si>
    <t>R  E  C  I  B  I</t>
  </si>
  <si>
    <t xml:space="preserve">LIC. MARÍA ESTHER CARREÓN SERNA </t>
  </si>
  <si>
    <t xml:space="preserve">DULCE MARÍA FUENTES MANCILLAS </t>
  </si>
  <si>
    <t>N  o  m  b  r  e</t>
  </si>
  <si>
    <t xml:space="preserve">DIRECTORA DE ADMINISTRACION Y FINANZAS </t>
  </si>
  <si>
    <t xml:space="preserve">COMISIONADA PRESIDENTA </t>
  </si>
  <si>
    <t>P u e s t o</t>
  </si>
  <si>
    <t>AUXILIAR</t>
  </si>
  <si>
    <t>Cta.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</si>
  <si>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</si>
  <si>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6='[CARATULAS TRANSFERENCIAS 2022.xlsx]48'!$A$20</t>
  </si>
  <si>
    <t xml:space="preserve">INAUGURACIÓN PROGRAMA ACCEDE (INVITADA ESPECIAL) EN LA CIUDAD DE GUADALAJARA, JALISCO </t>
  </si>
  <si>
    <t xml:space="preserve">12 TAXIS </t>
  </si>
  <si>
    <t xml:space="preserve">AEROPUERTO MTY </t>
  </si>
  <si>
    <t xml:space="preserve">AEROPUERTO  GDL </t>
  </si>
  <si>
    <t xml:space="preserve">GUADALAJARA </t>
  </si>
  <si>
    <t>SALTILLO, COAH.</t>
  </si>
  <si>
    <t>(TRECE MIL TRESCIENTOS CATORCE  PESOS 15/100 MN)</t>
  </si>
  <si>
    <t xml:space="preserve">TRASLADOS A LA COMISIONADA PRESIDENTA DEL ICAI AL AEROPUERTO DE MONTERREY Y EL REGRESO A SALTILLO </t>
  </si>
  <si>
    <t xml:space="preserve">Y  </t>
  </si>
  <si>
    <t xml:space="preserve">AEROPUERTO DE MTY </t>
  </si>
  <si>
    <t xml:space="preserve">TRANSITO LOCAL </t>
  </si>
  <si>
    <t xml:space="preserve">OSCAR MANUEL MORALES HERNADEZ </t>
  </si>
  <si>
    <t xml:space="preserve">AUXILIAR DE RECURSOS MATERIALES Y SERVICIOS GENERALES </t>
  </si>
  <si>
    <t>(CINCO MIL SEISCIENTOS SETENTA Y CUATRO  PESOS 96/100 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</si>
</sst>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.5"/>
      <name val="Arial"/>
      <family val="2"/>
    </font>
    <font>
      <b/>
      <sz val="8"/>
      <color indexed="9"/>
      <name val="BankGothic Md BT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sz val="7"/>
      <name val="Arial"/>
      <family val="2"/>
    </font>
    <font>
      <sz val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0" xfId="2" applyFont="1"/>
    <xf numFmtId="0" fontId="3" fillId="0" borderId="4" xfId="2" applyFont="1" applyBorder="1"/>
    <xf numFmtId="0" fontId="4" fillId="0" borderId="0" xfId="2" applyFont="1"/>
    <xf numFmtId="0" fontId="5" fillId="0" borderId="8" xfId="2" applyFont="1" applyBorder="1"/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0" xfId="2" applyFont="1"/>
    <xf numFmtId="0" fontId="5" fillId="0" borderId="9" xfId="2" applyFont="1" applyBorder="1"/>
    <xf numFmtId="0" fontId="3" fillId="0" borderId="9" xfId="2" applyFont="1" applyBorder="1"/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4" fillId="0" borderId="4" xfId="2" applyFont="1" applyBorder="1"/>
    <xf numFmtId="38" fontId="3" fillId="0" borderId="12" xfId="2" applyNumberFormat="1" applyFont="1" applyBorder="1" applyAlignment="1">
      <alignment horizontal="center"/>
    </xf>
    <xf numFmtId="44" fontId="5" fillId="0" borderId="0" xfId="2" applyNumberFormat="1" applyFont="1"/>
    <xf numFmtId="38" fontId="3" fillId="0" borderId="0" xfId="2" applyNumberFormat="1" applyFont="1" applyAlignment="1">
      <alignment horizontal="center"/>
    </xf>
    <xf numFmtId="0" fontId="3" fillId="0" borderId="11" xfId="2" applyFont="1" applyBorder="1"/>
    <xf numFmtId="44" fontId="3" fillId="0" borderId="9" xfId="2" applyNumberFormat="1" applyFont="1" applyBorder="1"/>
    <xf numFmtId="0" fontId="11" fillId="0" borderId="0" xfId="2" applyFont="1" applyAlignment="1">
      <alignment horizontal="center"/>
    </xf>
    <xf numFmtId="0" fontId="3" fillId="0" borderId="15" xfId="2" applyFont="1" applyBorder="1"/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2" fontId="5" fillId="0" borderId="0" xfId="2" applyNumberFormat="1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43" fontId="3" fillId="0" borderId="0" xfId="2" applyNumberFormat="1" applyFont="1"/>
    <xf numFmtId="0" fontId="5" fillId="0" borderId="17" xfId="2" applyFont="1" applyBorder="1"/>
    <xf numFmtId="0" fontId="3" fillId="0" borderId="18" xfId="2" applyFont="1" applyBorder="1"/>
    <xf numFmtId="0" fontId="3" fillId="0" borderId="19" xfId="2" applyFont="1" applyBorder="1"/>
    <xf numFmtId="164" fontId="5" fillId="0" borderId="18" xfId="3" applyFont="1" applyBorder="1" applyAlignment="1"/>
    <xf numFmtId="164" fontId="5" fillId="0" borderId="20" xfId="3" applyFont="1" applyBorder="1" applyAlignment="1"/>
    <xf numFmtId="0" fontId="5" fillId="0" borderId="21" xfId="2" applyFont="1" applyBorder="1"/>
    <xf numFmtId="0" fontId="5" fillId="0" borderId="11" xfId="2" applyFont="1" applyBorder="1"/>
    <xf numFmtId="0" fontId="5" fillId="0" borderId="22" xfId="2" applyFont="1" applyBorder="1"/>
    <xf numFmtId="0" fontId="5" fillId="0" borderId="14" xfId="2" applyFont="1" applyBorder="1"/>
    <xf numFmtId="164" fontId="3" fillId="0" borderId="0" xfId="2" applyNumberFormat="1" applyFont="1"/>
    <xf numFmtId="0" fontId="3" fillId="0" borderId="14" xfId="2" applyFont="1" applyBorder="1"/>
    <xf numFmtId="0" fontId="3" fillId="0" borderId="16" xfId="2" applyFont="1" applyBorder="1"/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24" xfId="2" applyFont="1" applyBorder="1"/>
    <xf numFmtId="0" fontId="3" fillId="0" borderId="10" xfId="2" applyFont="1" applyBorder="1"/>
    <xf numFmtId="0" fontId="5" fillId="0" borderId="10" xfId="2" applyFont="1" applyBorder="1"/>
    <xf numFmtId="16" fontId="3" fillId="0" borderId="25" xfId="2" applyNumberFormat="1" applyFont="1" applyBorder="1"/>
    <xf numFmtId="0" fontId="10" fillId="0" borderId="0" xfId="2" applyFont="1"/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164" fontId="3" fillId="0" borderId="0" xfId="2" applyNumberFormat="1" applyFont="1" applyAlignment="1">
      <alignment horizontal="center"/>
    </xf>
    <xf numFmtId="44" fontId="3" fillId="0" borderId="5" xfId="1" applyFont="1" applyBorder="1" applyAlignment="1">
      <alignment horizontal="left"/>
    </xf>
    <xf numFmtId="44" fontId="3" fillId="0" borderId="6" xfId="1" applyFont="1" applyBorder="1" applyAlignment="1">
      <alignment horizontal="left"/>
    </xf>
    <xf numFmtId="44" fontId="5" fillId="0" borderId="5" xfId="1" applyFont="1" applyBorder="1" applyAlignment="1"/>
    <xf numFmtId="44" fontId="5" fillId="0" borderId="6" xfId="1" applyFont="1" applyBorder="1" applyAlignment="1"/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0" xfId="2" applyFont="1" applyAlignment="1">
      <alignment horizontal="right" wrapText="1"/>
    </xf>
    <xf numFmtId="44" fontId="3" fillId="0" borderId="5" xfId="1" applyFont="1" applyBorder="1" applyAlignment="1">
      <alignment horizontal="center"/>
    </xf>
    <xf numFmtId="44" fontId="3" fillId="0" borderId="6" xfId="1" applyFont="1" applyBorder="1" applyAlignment="1">
      <alignment horizontal="center"/>
    </xf>
    <xf numFmtId="0" fontId="5" fillId="0" borderId="7" xfId="2" applyFont="1" applyBorder="1" applyAlignment="1">
      <alignment horizontal="right" wrapText="1"/>
    </xf>
    <xf numFmtId="44" fontId="3" fillId="0" borderId="5" xfId="1" applyFont="1" applyBorder="1" applyAlignment="1"/>
    <xf numFmtId="44" fontId="3" fillId="0" borderId="6" xfId="1" applyFont="1" applyBorder="1" applyAlignment="1"/>
    <xf numFmtId="0" fontId="3" fillId="0" borderId="15" xfId="2" applyFont="1" applyBorder="1" applyAlignment="1">
      <alignment horizontal="center"/>
    </xf>
    <xf numFmtId="44" fontId="3" fillId="0" borderId="12" xfId="1" applyFont="1" applyBorder="1" applyAlignment="1">
      <alignment horizontal="center" wrapText="1"/>
    </xf>
    <xf numFmtId="0" fontId="3" fillId="0" borderId="0" xfId="2" applyFont="1" applyAlignment="1">
      <alignment horizontal="center" vertical="center"/>
    </xf>
    <xf numFmtId="0" fontId="11" fillId="0" borderId="11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4" fontId="5" fillId="0" borderId="0" xfId="2" applyNumberFormat="1" applyFont="1" applyAlignment="1">
      <alignment horizontal="right"/>
    </xf>
    <xf numFmtId="4" fontId="5" fillId="0" borderId="9" xfId="2" applyNumberFormat="1" applyFont="1" applyBorder="1" applyAlignment="1">
      <alignment horizontal="right"/>
    </xf>
    <xf numFmtId="0" fontId="11" fillId="0" borderId="15" xfId="2" applyFont="1" applyBorder="1" applyAlignment="1">
      <alignment horizontal="center"/>
    </xf>
    <xf numFmtId="164" fontId="3" fillId="0" borderId="5" xfId="3" applyFont="1" applyBorder="1" applyAlignment="1">
      <alignment horizontal="center"/>
    </xf>
    <xf numFmtId="164" fontId="3" fillId="0" borderId="16" xfId="3" applyFont="1" applyBorder="1" applyAlignment="1">
      <alignment horizontal="center"/>
    </xf>
    <xf numFmtId="164" fontId="3" fillId="0" borderId="12" xfId="3" applyFont="1" applyBorder="1" applyAlignment="1">
      <alignment horizontal="center"/>
    </xf>
    <xf numFmtId="164" fontId="3" fillId="0" borderId="0" xfId="3" applyFont="1" applyBorder="1" applyAlignment="1">
      <alignment horizontal="center"/>
    </xf>
    <xf numFmtId="0" fontId="8" fillId="2" borderId="4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0" fontId="5" fillId="0" borderId="14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9" fillId="0" borderId="16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10" fillId="2" borderId="14" xfId="2" applyFont="1" applyFill="1" applyBorder="1" applyAlignment="1">
      <alignment horizontal="center"/>
    </xf>
    <xf numFmtId="0" fontId="10" fillId="2" borderId="15" xfId="2" applyFont="1" applyFill="1" applyBorder="1" applyAlignment="1">
      <alignment horizontal="center"/>
    </xf>
    <xf numFmtId="0" fontId="10" fillId="2" borderId="16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/>
    </xf>
    <xf numFmtId="0" fontId="6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17" fontId="7" fillId="0" borderId="11" xfId="2" applyNumberFormat="1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9" xfId="2" applyFont="1" applyBorder="1" applyAlignment="1">
      <alignment horizontal="right"/>
    </xf>
    <xf numFmtId="0" fontId="5" fillId="0" borderId="7" xfId="2" applyFont="1" applyBorder="1" applyAlignment="1">
      <alignment horizontal="center"/>
    </xf>
    <xf numFmtId="164" fontId="5" fillId="0" borderId="5" xfId="3" applyFont="1" applyBorder="1" applyAlignment="1"/>
    <xf numFmtId="164" fontId="5" fillId="0" borderId="6" xfId="3" applyFont="1" applyBorder="1" applyAlignment="1"/>
    <xf numFmtId="164" fontId="3" fillId="0" borderId="4" xfId="3" applyFont="1" applyFill="1" applyBorder="1" applyAlignment="1"/>
    <xf numFmtId="164" fontId="3" fillId="0" borderId="0" xfId="3" applyFont="1" applyFill="1" applyBorder="1" applyAlignment="1"/>
    <xf numFmtId="0" fontId="5" fillId="0" borderId="0" xfId="2" applyFont="1" applyAlignment="1">
      <alignment horizontal="left"/>
    </xf>
    <xf numFmtId="0" fontId="5" fillId="0" borderId="9" xfId="2" applyFont="1" applyBorder="1" applyAlignment="1">
      <alignment horizontal="left"/>
    </xf>
  </cellXfs>
  <cellStyles count="4">
    <cellStyle name="Moneda" xfId="1" builtinId="4"/>
    <cellStyle name="Moneda 2 2" xfId="3" xr:uid="{7014738A-A242-49DB-8229-37B364E8C404}"/>
    <cellStyle name="Normal" xfId="0" builtinId="0"/>
    <cellStyle name="Normal 2 2" xfId="2" xr:uid="{3C31D5C3-29AC-4078-835E-EF4902FC7A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EF48131D-A4F4-4531-B9E5-371D326BE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883B7BEA-FC4D-46BC-AC6F-45CC74F63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4E399F6D-F4EF-4533-8811-913E0BE95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134B3393-8426-436D-B3CE-A2942D5AF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FF845C59-482D-4FF0-83DE-0769E13CC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8916633E-E401-488F-96F4-991A83993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D3F34490-1599-4231-9D8F-C2732BA1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66EC4A9B-BE61-48BE-95C7-5071C2BED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2028B-1461-4F95-A1BF-ACEE8ABA12F6}">
  <sheetPr>
    <pageSetUpPr fitToPage="1"/>
  </sheetPr>
  <dimension ref="A1:S487"/>
  <sheetViews>
    <sheetView tabSelected="1" topLeftCell="A10" zoomScale="120" zoomScaleNormal="120" workbookViewId="0">
      <selection activeCell="X20" sqref="X20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00">
        <v>2</v>
      </c>
      <c r="N2" s="101"/>
    </row>
    <row r="3" spans="1:19">
      <c r="A3" s="5"/>
      <c r="B3" s="5"/>
      <c r="L3" s="70" t="s">
        <v>1</v>
      </c>
      <c r="M3" s="117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10</v>
      </c>
      <c r="K8" s="14" t="s">
        <v>5</v>
      </c>
      <c r="L8" s="57" t="s">
        <v>10</v>
      </c>
      <c r="M8" s="57"/>
      <c r="N8" s="12">
        <v>2024</v>
      </c>
    </row>
    <row r="9" spans="1:19" ht="15" customHeight="1">
      <c r="A9" s="5"/>
      <c r="B9" s="5"/>
      <c r="K9" s="53" t="s">
        <v>6</v>
      </c>
      <c r="L9" s="53"/>
      <c r="M9" s="118">
        <f>M47</f>
        <v>5674.9610526315792</v>
      </c>
      <c r="N9" s="119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120">
        <f>$M$9</f>
        <v>5674.9610526315792</v>
      </c>
      <c r="C11" s="121"/>
      <c r="D11" s="122" t="s">
        <v>73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3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07" t="s">
        <v>67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9"/>
    </row>
    <row r="14" spans="1:19" ht="11.25" customHeight="1">
      <c r="A14" s="5"/>
      <c r="B14" s="110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9"/>
    </row>
    <row r="15" spans="1:19" ht="11.25" customHeight="1">
      <c r="A15" s="5"/>
      <c r="B15" s="110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9"/>
      <c r="S15" s="4" t="s">
        <v>9</v>
      </c>
    </row>
    <row r="16" spans="1:19" ht="11.25" customHeight="1">
      <c r="A16" s="5"/>
      <c r="B16" s="5"/>
      <c r="E16" s="16">
        <v>14</v>
      </c>
      <c r="F16" s="14" t="s">
        <v>5</v>
      </c>
      <c r="G16" s="111" t="s">
        <v>10</v>
      </c>
      <c r="H16" s="112"/>
      <c r="I16" s="14" t="s">
        <v>68</v>
      </c>
      <c r="J16" s="16">
        <v>16</v>
      </c>
      <c r="K16" s="14" t="s">
        <v>12</v>
      </c>
      <c r="L16" s="111" t="s">
        <v>10</v>
      </c>
      <c r="M16" s="112"/>
      <c r="N16" s="12">
        <v>2024</v>
      </c>
    </row>
    <row r="17" spans="1:14" ht="12" customHeight="1" thickBot="1">
      <c r="A17" s="5"/>
      <c r="B17" s="91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3"/>
    </row>
    <row r="18" spans="1:14" ht="12" customHeight="1" thickBot="1">
      <c r="A18" s="5"/>
      <c r="B18" s="52" t="s">
        <v>13</v>
      </c>
      <c r="C18" s="113"/>
      <c r="D18" s="17"/>
      <c r="E18" s="114" t="s">
        <v>14</v>
      </c>
      <c r="F18" s="115"/>
      <c r="G18" s="116"/>
      <c r="H18" s="17" t="s">
        <v>15</v>
      </c>
      <c r="I18" s="114" t="s">
        <v>16</v>
      </c>
      <c r="J18" s="116"/>
      <c r="K18" s="17"/>
      <c r="L18" s="114" t="s">
        <v>17</v>
      </c>
      <c r="M18" s="116"/>
      <c r="N18" s="17"/>
    </row>
    <row r="19" spans="1:14">
      <c r="A19" s="5"/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3"/>
    </row>
    <row r="20" spans="1:14" ht="12.75" customHeight="1">
      <c r="A20" s="5"/>
      <c r="B20" s="94" t="s">
        <v>18</v>
      </c>
      <c r="C20" s="95"/>
      <c r="D20" s="95"/>
      <c r="E20" s="96"/>
      <c r="F20" s="97" t="s">
        <v>19</v>
      </c>
      <c r="G20" s="95"/>
      <c r="H20" s="95"/>
      <c r="I20" s="96"/>
      <c r="J20" s="98">
        <v>6</v>
      </c>
      <c r="K20" s="99"/>
      <c r="L20" s="100"/>
      <c r="M20" s="79"/>
      <c r="N20" s="101"/>
    </row>
    <row r="21" spans="1:14">
      <c r="A21" s="5"/>
      <c r="B21" s="102" t="s">
        <v>20</v>
      </c>
      <c r="C21" s="103"/>
      <c r="D21" s="103"/>
      <c r="E21" s="104"/>
      <c r="F21" s="105" t="s">
        <v>21</v>
      </c>
      <c r="G21" s="103"/>
      <c r="H21" s="103"/>
      <c r="I21" s="104"/>
      <c r="J21" s="105" t="s">
        <v>22</v>
      </c>
      <c r="K21" s="104"/>
      <c r="L21" s="105" t="s">
        <v>23</v>
      </c>
      <c r="M21" s="103"/>
      <c r="N21" s="106"/>
    </row>
    <row r="22" spans="1:14">
      <c r="A22" s="5"/>
      <c r="B22" s="18" t="s">
        <v>24</v>
      </c>
      <c r="E22" s="10"/>
      <c r="N22" s="12"/>
    </row>
    <row r="23" spans="1:14">
      <c r="A23" s="5"/>
      <c r="B23" s="5"/>
      <c r="C23" s="4" t="s">
        <v>25</v>
      </c>
      <c r="E23" s="14"/>
      <c r="F23" s="57" t="s">
        <v>26</v>
      </c>
      <c r="G23" s="57"/>
      <c r="J23" s="10"/>
      <c r="N23" s="12"/>
    </row>
    <row r="24" spans="1:14">
      <c r="A24" s="5"/>
      <c r="B24" s="5" t="s">
        <v>27</v>
      </c>
      <c r="D24" s="19"/>
      <c r="E24" s="14" t="s">
        <v>28</v>
      </c>
      <c r="F24" s="87"/>
      <c r="G24" s="88"/>
      <c r="H24" s="4" t="s">
        <v>29</v>
      </c>
      <c r="J24" s="20"/>
      <c r="M24" s="84"/>
      <c r="N24" s="85"/>
    </row>
    <row r="25" spans="1:14">
      <c r="A25" s="5"/>
      <c r="B25" s="5"/>
      <c r="D25" s="19">
        <v>2</v>
      </c>
      <c r="E25" s="14" t="s">
        <v>28</v>
      </c>
      <c r="F25" s="89">
        <v>1194.27</v>
      </c>
      <c r="G25" s="89"/>
      <c r="H25" s="4" t="s">
        <v>30</v>
      </c>
      <c r="J25" s="10"/>
      <c r="M25" s="84"/>
      <c r="N25" s="85"/>
    </row>
    <row r="26" spans="1:14">
      <c r="A26" s="5"/>
      <c r="B26" s="18" t="s">
        <v>31</v>
      </c>
      <c r="D26" s="21"/>
      <c r="E26" s="14"/>
      <c r="F26" s="90"/>
      <c r="G26" s="90"/>
      <c r="M26" s="84"/>
      <c r="N26" s="85"/>
    </row>
    <row r="27" spans="1:14">
      <c r="A27" s="5"/>
      <c r="B27" s="5" t="s">
        <v>5</v>
      </c>
      <c r="C27" s="82" t="s">
        <v>32</v>
      </c>
      <c r="D27" s="82"/>
      <c r="E27" s="82"/>
      <c r="F27" s="14" t="s">
        <v>28</v>
      </c>
      <c r="G27" s="82" t="s">
        <v>69</v>
      </c>
      <c r="H27" s="83"/>
      <c r="I27" s="83"/>
      <c r="J27" s="22">
        <v>115</v>
      </c>
      <c r="K27" s="4" t="s">
        <v>33</v>
      </c>
      <c r="M27" s="84"/>
      <c r="N27" s="85"/>
    </row>
    <row r="28" spans="1:14">
      <c r="A28" s="5"/>
      <c r="B28" s="5" t="s">
        <v>5</v>
      </c>
      <c r="C28" s="82" t="s">
        <v>69</v>
      </c>
      <c r="D28" s="83"/>
      <c r="E28" s="83"/>
      <c r="F28" s="14" t="s">
        <v>28</v>
      </c>
      <c r="G28" s="82" t="s">
        <v>32</v>
      </c>
      <c r="H28" s="82"/>
      <c r="I28" s="82"/>
      <c r="J28" s="22">
        <v>115</v>
      </c>
      <c r="K28" s="4" t="s">
        <v>33</v>
      </c>
      <c r="N28" s="23"/>
    </row>
    <row r="29" spans="1:14">
      <c r="A29" s="5"/>
      <c r="B29" s="5" t="s">
        <v>5</v>
      </c>
      <c r="C29" s="86"/>
      <c r="D29" s="86"/>
      <c r="E29" s="86"/>
      <c r="F29" s="14" t="s">
        <v>28</v>
      </c>
      <c r="G29" s="86"/>
      <c r="H29" s="86"/>
      <c r="I29" s="86"/>
      <c r="J29" s="22"/>
      <c r="K29" s="4" t="s">
        <v>33</v>
      </c>
      <c r="N29" s="12"/>
    </row>
    <row r="30" spans="1:14">
      <c r="A30" s="5"/>
      <c r="B30" s="5" t="s">
        <v>5</v>
      </c>
      <c r="C30" s="82" t="s">
        <v>32</v>
      </c>
      <c r="D30" s="82"/>
      <c r="E30" s="82"/>
      <c r="F30" s="14" t="s">
        <v>28</v>
      </c>
      <c r="G30" s="82" t="s">
        <v>69</v>
      </c>
      <c r="H30" s="83"/>
      <c r="I30" s="83"/>
      <c r="J30" s="22">
        <v>115</v>
      </c>
      <c r="K30" s="4" t="s">
        <v>33</v>
      </c>
      <c r="N30" s="12"/>
    </row>
    <row r="31" spans="1:14" ht="11.25" customHeight="1">
      <c r="A31" s="5"/>
      <c r="B31" s="5" t="s">
        <v>5</v>
      </c>
      <c r="C31" s="82" t="s">
        <v>69</v>
      </c>
      <c r="D31" s="83"/>
      <c r="E31" s="83"/>
      <c r="F31" s="14" t="s">
        <v>28</v>
      </c>
      <c r="G31" s="82" t="s">
        <v>32</v>
      </c>
      <c r="H31" s="82"/>
      <c r="I31" s="82"/>
      <c r="J31" s="22">
        <v>115</v>
      </c>
      <c r="K31" s="4" t="s">
        <v>33</v>
      </c>
      <c r="N31" s="12"/>
    </row>
    <row r="32" spans="1:14">
      <c r="A32" s="5"/>
      <c r="B32" s="5" t="s">
        <v>5</v>
      </c>
      <c r="C32" s="82"/>
      <c r="D32" s="83"/>
      <c r="E32" s="83"/>
      <c r="F32" s="14" t="s">
        <v>28</v>
      </c>
      <c r="G32" s="82"/>
      <c r="H32" s="82"/>
      <c r="I32" s="82"/>
      <c r="J32" s="22"/>
      <c r="K32" s="4" t="s">
        <v>33</v>
      </c>
      <c r="N32" s="12"/>
    </row>
    <row r="33" spans="1:15" ht="10.5" customHeight="1">
      <c r="A33" s="5"/>
      <c r="B33" s="5" t="s">
        <v>5</v>
      </c>
      <c r="C33" s="82" t="s">
        <v>70</v>
      </c>
      <c r="D33" s="82"/>
      <c r="E33" s="82"/>
      <c r="F33" s="14" t="s">
        <v>28</v>
      </c>
      <c r="G33" s="82" t="s">
        <v>70</v>
      </c>
      <c r="H33" s="83"/>
      <c r="I33" s="83"/>
      <c r="J33" s="22">
        <v>200</v>
      </c>
      <c r="K33" s="4" t="s">
        <v>33</v>
      </c>
      <c r="N33" s="12"/>
    </row>
    <row r="34" spans="1:15">
      <c r="A34" s="5"/>
      <c r="B34" s="5" t="s">
        <v>5</v>
      </c>
      <c r="C34" s="82"/>
      <c r="D34" s="83"/>
      <c r="E34" s="83"/>
      <c r="F34" s="14" t="s">
        <v>28</v>
      </c>
      <c r="G34" s="82"/>
      <c r="H34" s="82"/>
      <c r="I34" s="82"/>
      <c r="J34" s="22"/>
      <c r="K34" s="4" t="s">
        <v>33</v>
      </c>
      <c r="N34" s="12"/>
    </row>
    <row r="35" spans="1:15">
      <c r="A35" s="5"/>
      <c r="B35" s="5"/>
      <c r="C35" s="82"/>
      <c r="D35" s="82"/>
      <c r="E35" s="82"/>
      <c r="F35" s="14" t="s">
        <v>28</v>
      </c>
      <c r="G35" s="82"/>
      <c r="H35" s="82"/>
      <c r="I35" s="82"/>
      <c r="J35" s="22"/>
      <c r="K35" s="4" t="s">
        <v>33</v>
      </c>
      <c r="N35" s="12"/>
    </row>
    <row r="36" spans="1:15">
      <c r="A36" s="5"/>
      <c r="B36" s="5"/>
      <c r="C36" s="82"/>
      <c r="D36" s="83"/>
      <c r="E36" s="83"/>
      <c r="F36" s="14" t="s">
        <v>28</v>
      </c>
      <c r="G36" s="82"/>
      <c r="H36" s="83"/>
      <c r="I36" s="83"/>
      <c r="J36" s="22"/>
      <c r="K36" s="4" t="s">
        <v>33</v>
      </c>
      <c r="N36" s="12"/>
    </row>
    <row r="37" spans="1:15">
      <c r="A37" s="5"/>
      <c r="B37" s="5"/>
      <c r="C37" s="82"/>
      <c r="D37" s="82"/>
      <c r="E37" s="82"/>
      <c r="F37" s="24" t="s">
        <v>28</v>
      </c>
      <c r="G37" s="82"/>
      <c r="H37" s="82"/>
      <c r="I37" s="82"/>
      <c r="J37" s="22"/>
      <c r="K37" s="4" t="s">
        <v>33</v>
      </c>
      <c r="N37" s="12"/>
    </row>
    <row r="38" spans="1:15">
      <c r="A38" s="5"/>
      <c r="B38" s="5"/>
      <c r="C38" s="82"/>
      <c r="D38" s="82"/>
      <c r="E38" s="82"/>
      <c r="F38" s="14" t="s">
        <v>28</v>
      </c>
      <c r="G38" s="57"/>
      <c r="H38" s="57"/>
      <c r="I38" s="57"/>
      <c r="J38" s="22"/>
      <c r="K38" s="4" t="s">
        <v>33</v>
      </c>
      <c r="N38" s="12"/>
    </row>
    <row r="39" spans="1:15">
      <c r="A39" s="5"/>
      <c r="B39" s="5"/>
      <c r="C39" s="79"/>
      <c r="D39" s="79"/>
      <c r="E39" s="79"/>
      <c r="F39" s="14" t="s">
        <v>28</v>
      </c>
      <c r="G39" s="79"/>
      <c r="H39" s="79"/>
      <c r="I39" s="79"/>
      <c r="J39" s="25"/>
      <c r="K39" s="4" t="s">
        <v>33</v>
      </c>
      <c r="L39" s="26" t="s">
        <v>34</v>
      </c>
      <c r="M39" s="80"/>
      <c r="N39" s="80"/>
    </row>
    <row r="40" spans="1:15">
      <c r="A40" s="5"/>
      <c r="B40" s="5"/>
      <c r="C40" s="6"/>
      <c r="F40" s="14"/>
      <c r="G40" s="81" t="s">
        <v>35</v>
      </c>
      <c r="H40" s="81"/>
      <c r="I40" s="81"/>
      <c r="J40" s="27">
        <f>SUM(J27:J39)</f>
        <v>660</v>
      </c>
      <c r="K40" s="28"/>
      <c r="L40" s="29" t="s">
        <v>36</v>
      </c>
      <c r="M40" s="65">
        <f>1194.27*2</f>
        <v>2388.54</v>
      </c>
      <c r="N40" s="66"/>
    </row>
    <row r="41" spans="1:15" ht="11.25" customHeight="1">
      <c r="A41" s="5"/>
      <c r="B41" s="5"/>
      <c r="C41" s="6"/>
      <c r="F41" s="14"/>
      <c r="G41" s="53" t="s">
        <v>37</v>
      </c>
      <c r="H41" s="53"/>
      <c r="I41" s="53"/>
      <c r="J41" s="8">
        <v>9.5</v>
      </c>
      <c r="K41" s="73" t="s">
        <v>38</v>
      </c>
      <c r="L41" s="76"/>
      <c r="M41" s="77" t="s">
        <v>39</v>
      </c>
      <c r="N41" s="78"/>
    </row>
    <row r="42" spans="1:15" ht="10.5" customHeight="1">
      <c r="A42" s="5"/>
      <c r="B42" s="5"/>
      <c r="C42" s="6"/>
      <c r="F42" s="14"/>
      <c r="G42" s="53" t="s">
        <v>40</v>
      </c>
      <c r="H42" s="53"/>
      <c r="I42" s="53"/>
      <c r="J42" s="30">
        <f>J40/J41</f>
        <v>69.473684210526315</v>
      </c>
      <c r="K42" s="73" t="s">
        <v>41</v>
      </c>
      <c r="L42" s="76"/>
      <c r="M42" s="77">
        <f>377*4</f>
        <v>1508</v>
      </c>
      <c r="N42" s="78"/>
    </row>
    <row r="43" spans="1:15" ht="15" customHeight="1">
      <c r="A43" s="5"/>
      <c r="B43" s="5"/>
      <c r="C43" s="6"/>
      <c r="F43" s="14"/>
      <c r="G43" s="53" t="s">
        <v>42</v>
      </c>
      <c r="H43" s="53"/>
      <c r="I43" s="53"/>
      <c r="J43" s="31">
        <v>22</v>
      </c>
      <c r="K43" s="28"/>
      <c r="L43" s="26" t="s">
        <v>31</v>
      </c>
      <c r="M43" s="74">
        <f>J42*J43</f>
        <v>1528.421052631579</v>
      </c>
      <c r="N43" s="75"/>
    </row>
    <row r="44" spans="1:15" ht="11.25" customHeight="1">
      <c r="A44" s="5"/>
      <c r="B44" s="5"/>
      <c r="C44" s="6"/>
      <c r="F44" s="14"/>
      <c r="G44" s="14"/>
      <c r="I44" s="8"/>
      <c r="K44" s="73" t="s">
        <v>43</v>
      </c>
      <c r="L44" s="73"/>
      <c r="M44" s="65">
        <f>250</f>
        <v>250</v>
      </c>
      <c r="N44" s="66"/>
    </row>
    <row r="45" spans="1:15">
      <c r="A45" s="5"/>
      <c r="B45" s="5"/>
      <c r="C45" s="6"/>
      <c r="F45" s="14"/>
      <c r="G45" s="14"/>
      <c r="H45" s="8"/>
      <c r="I45" s="8"/>
      <c r="J45" s="26"/>
      <c r="K45" s="26"/>
      <c r="L45" s="26" t="s">
        <v>44</v>
      </c>
      <c r="M45" s="65"/>
      <c r="N45" s="66"/>
    </row>
    <row r="46" spans="1:15">
      <c r="A46" s="5"/>
      <c r="B46" s="5"/>
      <c r="E46" s="28"/>
      <c r="F46" s="64"/>
      <c r="G46" s="64"/>
      <c r="H46" s="26"/>
      <c r="I46" s="26"/>
      <c r="J46" s="10"/>
      <c r="K46" s="73" t="s">
        <v>45</v>
      </c>
      <c r="L46" s="73" t="s">
        <v>45</v>
      </c>
      <c r="M46" s="65"/>
      <c r="N46" s="66"/>
      <c r="O46" s="32"/>
    </row>
    <row r="47" spans="1:15">
      <c r="A47" s="5"/>
      <c r="B47" s="5"/>
      <c r="E47" s="28"/>
      <c r="F47" s="64"/>
      <c r="G47" s="64"/>
      <c r="H47" s="26"/>
      <c r="I47" s="26"/>
      <c r="J47" s="26"/>
      <c r="K47" s="73" t="s">
        <v>46</v>
      </c>
      <c r="L47" s="73"/>
      <c r="M47" s="74">
        <f>SUM(M39:N46)</f>
        <v>5674.9610526315792</v>
      </c>
      <c r="N47" s="75"/>
    </row>
    <row r="48" spans="1:15">
      <c r="A48" s="5"/>
      <c r="B48" s="5"/>
      <c r="E48" s="28"/>
      <c r="F48" s="64"/>
      <c r="G48" s="64"/>
      <c r="H48" s="26"/>
      <c r="I48" s="26"/>
      <c r="J48" s="26"/>
      <c r="M48" s="65"/>
      <c r="N48" s="66"/>
    </row>
    <row r="49" spans="1:14">
      <c r="A49" s="5"/>
      <c r="B49" s="5"/>
      <c r="C49" s="10"/>
      <c r="E49" s="28"/>
      <c r="F49" s="64"/>
      <c r="G49" s="64"/>
      <c r="H49" s="26"/>
      <c r="I49" s="26"/>
      <c r="J49" s="26"/>
      <c r="M49" s="67"/>
      <c r="N49" s="68"/>
    </row>
    <row r="50" spans="1:14">
      <c r="A50" s="5"/>
      <c r="B50" s="33" t="s">
        <v>47</v>
      </c>
      <c r="C50" s="34"/>
      <c r="D50" s="34"/>
      <c r="E50" s="34"/>
      <c r="F50" s="34"/>
      <c r="G50" s="35"/>
      <c r="H50" s="26"/>
      <c r="I50" s="26"/>
      <c r="J50" s="26"/>
      <c r="L50" s="2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69" t="s">
        <v>48</v>
      </c>
      <c r="C58" s="70"/>
      <c r="D58" s="70"/>
      <c r="E58" s="70"/>
      <c r="F58" s="70"/>
      <c r="G58" s="70"/>
      <c r="I58" s="71" t="s">
        <v>49</v>
      </c>
      <c r="J58" s="71"/>
      <c r="K58" s="71"/>
      <c r="L58" s="71"/>
      <c r="M58" s="71"/>
      <c r="N58" s="72"/>
    </row>
    <row r="59" spans="1:14" ht="1.5" customHeight="1">
      <c r="A59" s="5"/>
      <c r="B59" s="45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6"/>
    </row>
    <row r="60" spans="1:14" ht="11.25" hidden="1" customHeight="1">
      <c r="A60" s="5"/>
      <c r="B60" s="52"/>
      <c r="C60" s="53"/>
      <c r="D60" s="53"/>
      <c r="E60" s="53"/>
      <c r="F60" s="53"/>
      <c r="G60" s="53"/>
      <c r="N60" s="12"/>
    </row>
    <row r="61" spans="1:14" ht="16.5" customHeight="1">
      <c r="A61" s="5"/>
      <c r="B61" s="56" t="s">
        <v>50</v>
      </c>
      <c r="C61" s="57"/>
      <c r="D61" s="57"/>
      <c r="E61" s="57"/>
      <c r="F61" s="57"/>
      <c r="G61" s="57"/>
      <c r="I61" s="57" t="s">
        <v>71</v>
      </c>
      <c r="J61" s="57"/>
      <c r="K61" s="57"/>
      <c r="L61" s="57"/>
      <c r="M61" s="57"/>
      <c r="N61" s="58"/>
    </row>
    <row r="62" spans="1:14">
      <c r="A62" s="5"/>
      <c r="B62" s="52" t="s">
        <v>52</v>
      </c>
      <c r="C62" s="53"/>
      <c r="D62" s="53"/>
      <c r="E62" s="53"/>
      <c r="F62" s="53"/>
      <c r="G62" s="53"/>
      <c r="I62" s="59" t="s">
        <v>52</v>
      </c>
      <c r="J62" s="59"/>
      <c r="K62" s="59"/>
      <c r="L62" s="59"/>
      <c r="M62" s="59"/>
      <c r="N62" s="60"/>
    </row>
    <row r="63" spans="1:14" ht="26.25" customHeight="1">
      <c r="A63" s="5"/>
      <c r="B63" s="61" t="s">
        <v>53</v>
      </c>
      <c r="C63" s="62"/>
      <c r="D63" s="62"/>
      <c r="E63" s="62"/>
      <c r="F63" s="62"/>
      <c r="G63" s="62"/>
      <c r="I63" s="62" t="s">
        <v>72</v>
      </c>
      <c r="J63" s="62"/>
      <c r="K63" s="62"/>
      <c r="L63" s="62"/>
      <c r="M63" s="62"/>
      <c r="N63" s="63"/>
    </row>
    <row r="64" spans="1:14" ht="2.25" customHeight="1">
      <c r="A64" s="5"/>
      <c r="B64" s="52" t="s">
        <v>55</v>
      </c>
      <c r="C64" s="53"/>
      <c r="D64" s="53"/>
      <c r="E64" s="53"/>
      <c r="F64" s="53"/>
      <c r="G64" s="53"/>
      <c r="I64" s="54" t="s">
        <v>56</v>
      </c>
      <c r="J64" s="54"/>
      <c r="K64" s="54"/>
      <c r="L64" s="54"/>
      <c r="M64" s="54"/>
      <c r="N64" s="55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57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58</v>
      </c>
    </row>
    <row r="487" spans="4:4">
      <c r="D487" s="51" t="s">
        <v>59</v>
      </c>
    </row>
  </sheetData>
  <mergeCells count="93">
    <mergeCell ref="B11:C11"/>
    <mergeCell ref="D11:N11"/>
    <mergeCell ref="M2:N2"/>
    <mergeCell ref="L3:M3"/>
    <mergeCell ref="L8:M8"/>
    <mergeCell ref="K9:L9"/>
    <mergeCell ref="M9:N9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M39:N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8BA7F-5948-4F20-817F-4CF79C9E15E0}">
  <sheetPr>
    <pageSetUpPr fitToPage="1"/>
  </sheetPr>
  <dimension ref="A1:S487"/>
  <sheetViews>
    <sheetView zoomScale="120" zoomScaleNormal="120" workbookViewId="0">
      <selection activeCell="B13" sqref="B13:N15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00">
        <v>1</v>
      </c>
      <c r="N2" s="101"/>
    </row>
    <row r="3" spans="1:19">
      <c r="A3" s="5"/>
      <c r="B3" s="5"/>
      <c r="L3" s="70" t="s">
        <v>1</v>
      </c>
      <c r="M3" s="117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10</v>
      </c>
      <c r="K8" s="14" t="s">
        <v>5</v>
      </c>
      <c r="L8" s="57" t="s">
        <v>10</v>
      </c>
      <c r="M8" s="57"/>
      <c r="N8" s="12">
        <v>2024</v>
      </c>
    </row>
    <row r="9" spans="1:19" ht="15" customHeight="1">
      <c r="A9" s="5"/>
      <c r="B9" s="5"/>
      <c r="K9" s="53" t="s">
        <v>6</v>
      </c>
      <c r="L9" s="53"/>
      <c r="M9" s="118">
        <f>M47</f>
        <v>13314.150000000001</v>
      </c>
      <c r="N9" s="119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120">
        <f>$M$9</f>
        <v>13314.150000000001</v>
      </c>
      <c r="C11" s="121"/>
      <c r="D11" s="122" t="s">
        <v>66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3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07" t="s">
        <v>60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9"/>
    </row>
    <row r="14" spans="1:19" ht="11.25" customHeight="1">
      <c r="A14" s="5"/>
      <c r="B14" s="110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9"/>
    </row>
    <row r="15" spans="1:19" ht="11.25" customHeight="1">
      <c r="A15" s="5"/>
      <c r="B15" s="110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9"/>
      <c r="S15" s="4" t="s">
        <v>9</v>
      </c>
    </row>
    <row r="16" spans="1:19" ht="11.25" customHeight="1">
      <c r="A16" s="5"/>
      <c r="B16" s="5"/>
      <c r="E16" s="16">
        <v>14</v>
      </c>
      <c r="F16" s="14" t="s">
        <v>5</v>
      </c>
      <c r="G16" s="111" t="s">
        <v>10</v>
      </c>
      <c r="H16" s="112"/>
      <c r="I16" s="14" t="s">
        <v>11</v>
      </c>
      <c r="J16" s="16">
        <v>16</v>
      </c>
      <c r="K16" s="14" t="s">
        <v>12</v>
      </c>
      <c r="L16" s="111" t="s">
        <v>10</v>
      </c>
      <c r="M16" s="112"/>
      <c r="N16" s="12">
        <v>2024</v>
      </c>
    </row>
    <row r="17" spans="1:14" ht="12" customHeight="1" thickBot="1">
      <c r="A17" s="5"/>
      <c r="B17" s="91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3"/>
    </row>
    <row r="18" spans="1:14" ht="12" customHeight="1" thickBot="1">
      <c r="A18" s="5"/>
      <c r="B18" s="52" t="s">
        <v>13</v>
      </c>
      <c r="C18" s="113"/>
      <c r="D18" s="17"/>
      <c r="E18" s="114" t="s">
        <v>14</v>
      </c>
      <c r="F18" s="115"/>
      <c r="G18" s="116"/>
      <c r="H18" s="17" t="s">
        <v>15</v>
      </c>
      <c r="I18" s="114" t="s">
        <v>16</v>
      </c>
      <c r="J18" s="116"/>
      <c r="K18" s="17" t="s">
        <v>15</v>
      </c>
      <c r="L18" s="114" t="s">
        <v>17</v>
      </c>
      <c r="M18" s="116"/>
      <c r="N18" s="17" t="s">
        <v>61</v>
      </c>
    </row>
    <row r="19" spans="1:14">
      <c r="A19" s="5"/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3"/>
    </row>
    <row r="20" spans="1:14" ht="12.75" customHeight="1">
      <c r="A20" s="5"/>
      <c r="B20" s="94" t="s">
        <v>18</v>
      </c>
      <c r="C20" s="95"/>
      <c r="D20" s="95"/>
      <c r="E20" s="96"/>
      <c r="F20" s="97" t="s">
        <v>19</v>
      </c>
      <c r="G20" s="95"/>
      <c r="H20" s="95"/>
      <c r="I20" s="96"/>
      <c r="J20" s="98">
        <v>6</v>
      </c>
      <c r="K20" s="99"/>
      <c r="L20" s="100"/>
      <c r="M20" s="79"/>
      <c r="N20" s="101"/>
    </row>
    <row r="21" spans="1:14">
      <c r="A21" s="5"/>
      <c r="B21" s="102" t="s">
        <v>20</v>
      </c>
      <c r="C21" s="103"/>
      <c r="D21" s="103"/>
      <c r="E21" s="104"/>
      <c r="F21" s="105" t="s">
        <v>21</v>
      </c>
      <c r="G21" s="103"/>
      <c r="H21" s="103"/>
      <c r="I21" s="104"/>
      <c r="J21" s="105" t="s">
        <v>22</v>
      </c>
      <c r="K21" s="104"/>
      <c r="L21" s="105" t="s">
        <v>23</v>
      </c>
      <c r="M21" s="103"/>
      <c r="N21" s="106"/>
    </row>
    <row r="22" spans="1:14">
      <c r="A22" s="5"/>
      <c r="B22" s="18" t="s">
        <v>24</v>
      </c>
      <c r="E22" s="10"/>
      <c r="N22" s="12"/>
    </row>
    <row r="23" spans="1:14">
      <c r="A23" s="5"/>
      <c r="B23" s="5"/>
      <c r="C23" s="4" t="s">
        <v>25</v>
      </c>
      <c r="E23" s="14"/>
      <c r="F23" s="57" t="s">
        <v>26</v>
      </c>
      <c r="G23" s="57"/>
      <c r="J23" s="10"/>
      <c r="N23" s="12"/>
    </row>
    <row r="24" spans="1:14">
      <c r="A24" s="5"/>
      <c r="B24" s="5" t="s">
        <v>27</v>
      </c>
      <c r="D24" s="19">
        <v>2</v>
      </c>
      <c r="E24" s="14" t="s">
        <v>28</v>
      </c>
      <c r="F24" s="87">
        <v>4451.37</v>
      </c>
      <c r="G24" s="88"/>
      <c r="H24" s="4" t="s">
        <v>29</v>
      </c>
      <c r="J24" s="20"/>
      <c r="M24" s="84"/>
      <c r="N24" s="85"/>
    </row>
    <row r="25" spans="1:14">
      <c r="A25" s="5"/>
      <c r="B25" s="5"/>
      <c r="D25" s="19">
        <v>1</v>
      </c>
      <c r="E25" s="14" t="s">
        <v>28</v>
      </c>
      <c r="F25" s="89">
        <v>1411.41</v>
      </c>
      <c r="G25" s="89"/>
      <c r="H25" s="4" t="s">
        <v>30</v>
      </c>
      <c r="J25" s="10"/>
      <c r="M25" s="84"/>
      <c r="N25" s="85"/>
    </row>
    <row r="26" spans="1:14">
      <c r="A26" s="5"/>
      <c r="B26" s="18" t="s">
        <v>31</v>
      </c>
      <c r="D26" s="21"/>
      <c r="E26" s="14"/>
      <c r="F26" s="90"/>
      <c r="G26" s="90"/>
      <c r="M26" s="84"/>
      <c r="N26" s="85"/>
    </row>
    <row r="27" spans="1:14">
      <c r="A27" s="5"/>
      <c r="B27" s="5" t="s">
        <v>5</v>
      </c>
      <c r="C27" s="82" t="s">
        <v>32</v>
      </c>
      <c r="D27" s="82"/>
      <c r="E27" s="82"/>
      <c r="F27" s="14" t="s">
        <v>28</v>
      </c>
      <c r="G27" s="82" t="s">
        <v>62</v>
      </c>
      <c r="H27" s="83"/>
      <c r="I27" s="83"/>
      <c r="J27" s="22"/>
      <c r="K27" s="4" t="s">
        <v>33</v>
      </c>
      <c r="M27" s="84"/>
      <c r="N27" s="85"/>
    </row>
    <row r="28" spans="1:14">
      <c r="A28" s="5"/>
      <c r="B28" s="5" t="s">
        <v>5</v>
      </c>
      <c r="C28" s="82" t="s">
        <v>62</v>
      </c>
      <c r="D28" s="83"/>
      <c r="E28" s="83"/>
      <c r="F28" s="14" t="s">
        <v>28</v>
      </c>
      <c r="G28" s="82" t="s">
        <v>63</v>
      </c>
      <c r="H28" s="82"/>
      <c r="I28" s="82"/>
      <c r="J28" s="22"/>
      <c r="K28" s="4" t="s">
        <v>33</v>
      </c>
      <c r="N28" s="23"/>
    </row>
    <row r="29" spans="1:14">
      <c r="A29" s="5"/>
      <c r="B29" s="5" t="s">
        <v>5</v>
      </c>
      <c r="C29" s="86" t="s">
        <v>64</v>
      </c>
      <c r="D29" s="86"/>
      <c r="E29" s="86"/>
      <c r="F29" s="14" t="s">
        <v>28</v>
      </c>
      <c r="G29" s="86" t="s">
        <v>64</v>
      </c>
      <c r="H29" s="86"/>
      <c r="I29" s="86"/>
      <c r="J29" s="22"/>
      <c r="K29" s="4" t="s">
        <v>33</v>
      </c>
      <c r="N29" s="12"/>
    </row>
    <row r="30" spans="1:14">
      <c r="A30" s="5"/>
      <c r="B30" s="5" t="s">
        <v>5</v>
      </c>
      <c r="C30" s="86" t="s">
        <v>64</v>
      </c>
      <c r="D30" s="86"/>
      <c r="E30" s="86"/>
      <c r="F30" s="14" t="s">
        <v>28</v>
      </c>
      <c r="G30" s="86" t="s">
        <v>64</v>
      </c>
      <c r="H30" s="86"/>
      <c r="I30" s="86"/>
      <c r="J30" s="22"/>
      <c r="K30" s="4" t="s">
        <v>33</v>
      </c>
      <c r="N30" s="12"/>
    </row>
    <row r="31" spans="1:14" ht="11.25" customHeight="1">
      <c r="A31" s="5"/>
      <c r="B31" s="5" t="s">
        <v>5</v>
      </c>
      <c r="C31" s="82" t="s">
        <v>63</v>
      </c>
      <c r="D31" s="82"/>
      <c r="E31" s="82"/>
      <c r="F31" s="14" t="s">
        <v>28</v>
      </c>
      <c r="G31" s="82" t="s">
        <v>62</v>
      </c>
      <c r="H31" s="83"/>
      <c r="I31" s="83"/>
      <c r="J31" s="22"/>
      <c r="K31" s="4" t="s">
        <v>33</v>
      </c>
      <c r="N31" s="12"/>
    </row>
    <row r="32" spans="1:14">
      <c r="A32" s="5"/>
      <c r="B32" s="5" t="s">
        <v>5</v>
      </c>
      <c r="C32" s="82" t="s">
        <v>62</v>
      </c>
      <c r="D32" s="83"/>
      <c r="E32" s="83"/>
      <c r="F32" s="14" t="s">
        <v>28</v>
      </c>
      <c r="G32" s="82" t="s">
        <v>65</v>
      </c>
      <c r="H32" s="82"/>
      <c r="I32" s="82"/>
      <c r="J32" s="22"/>
      <c r="K32" s="4" t="s">
        <v>33</v>
      </c>
      <c r="N32" s="12"/>
    </row>
    <row r="33" spans="1:15" ht="10.5" customHeight="1">
      <c r="A33" s="5"/>
      <c r="B33" s="5" t="s">
        <v>5</v>
      </c>
      <c r="C33" s="82"/>
      <c r="D33" s="82"/>
      <c r="E33" s="82"/>
      <c r="F33" s="14" t="s">
        <v>28</v>
      </c>
      <c r="G33" s="82"/>
      <c r="H33" s="83"/>
      <c r="I33" s="83"/>
      <c r="J33" s="22"/>
      <c r="K33" s="4" t="s">
        <v>33</v>
      </c>
      <c r="N33" s="12"/>
    </row>
    <row r="34" spans="1:15">
      <c r="A34" s="5"/>
      <c r="B34" s="5" t="s">
        <v>5</v>
      </c>
      <c r="C34" s="82"/>
      <c r="D34" s="83"/>
      <c r="E34" s="83"/>
      <c r="F34" s="14" t="s">
        <v>28</v>
      </c>
      <c r="G34" s="82"/>
      <c r="H34" s="82"/>
      <c r="I34" s="82"/>
      <c r="J34" s="22"/>
      <c r="K34" s="4" t="s">
        <v>33</v>
      </c>
      <c r="N34" s="12"/>
    </row>
    <row r="35" spans="1:15">
      <c r="A35" s="5"/>
      <c r="B35" s="5"/>
      <c r="C35" s="82"/>
      <c r="D35" s="82"/>
      <c r="E35" s="82"/>
      <c r="F35" s="14" t="s">
        <v>28</v>
      </c>
      <c r="G35" s="82"/>
      <c r="H35" s="82"/>
      <c r="I35" s="82"/>
      <c r="J35" s="22"/>
      <c r="K35" s="4" t="s">
        <v>33</v>
      </c>
      <c r="N35" s="12"/>
    </row>
    <row r="36" spans="1:15">
      <c r="A36" s="5"/>
      <c r="B36" s="5"/>
      <c r="C36" s="82"/>
      <c r="D36" s="83"/>
      <c r="E36" s="83"/>
      <c r="F36" s="14" t="s">
        <v>28</v>
      </c>
      <c r="G36" s="82"/>
      <c r="H36" s="83"/>
      <c r="I36" s="83"/>
      <c r="J36" s="22"/>
      <c r="K36" s="4" t="s">
        <v>33</v>
      </c>
      <c r="N36" s="12"/>
    </row>
    <row r="37" spans="1:15">
      <c r="A37" s="5"/>
      <c r="B37" s="5"/>
      <c r="C37" s="82"/>
      <c r="D37" s="82"/>
      <c r="E37" s="82"/>
      <c r="F37" s="24" t="s">
        <v>28</v>
      </c>
      <c r="G37" s="82"/>
      <c r="H37" s="82"/>
      <c r="I37" s="82"/>
      <c r="J37" s="22"/>
      <c r="K37" s="4" t="s">
        <v>33</v>
      </c>
      <c r="N37" s="12"/>
    </row>
    <row r="38" spans="1:15">
      <c r="A38" s="5"/>
      <c r="B38" s="5"/>
      <c r="C38" s="82"/>
      <c r="D38" s="82"/>
      <c r="E38" s="82"/>
      <c r="F38" s="14" t="s">
        <v>28</v>
      </c>
      <c r="G38" s="57"/>
      <c r="H38" s="57"/>
      <c r="I38" s="57"/>
      <c r="J38" s="22"/>
      <c r="K38" s="4" t="s">
        <v>33</v>
      </c>
      <c r="N38" s="12"/>
    </row>
    <row r="39" spans="1:15">
      <c r="A39" s="5"/>
      <c r="B39" s="5"/>
      <c r="C39" s="79"/>
      <c r="D39" s="79"/>
      <c r="E39" s="79"/>
      <c r="F39" s="14" t="s">
        <v>28</v>
      </c>
      <c r="G39" s="79"/>
      <c r="H39" s="79"/>
      <c r="I39" s="79"/>
      <c r="J39" s="25"/>
      <c r="K39" s="4" t="s">
        <v>33</v>
      </c>
      <c r="L39" s="26" t="s">
        <v>34</v>
      </c>
      <c r="M39" s="80">
        <v>6079.92</v>
      </c>
      <c r="N39" s="80"/>
    </row>
    <row r="40" spans="1:15">
      <c r="A40" s="5"/>
      <c r="B40" s="5"/>
      <c r="C40" s="6"/>
      <c r="F40" s="14"/>
      <c r="G40" s="81" t="s">
        <v>35</v>
      </c>
      <c r="H40" s="81"/>
      <c r="I40" s="81"/>
      <c r="J40" s="27">
        <f>SUM(J27:J39)</f>
        <v>0</v>
      </c>
      <c r="K40" s="28"/>
      <c r="L40" s="29" t="s">
        <v>36</v>
      </c>
      <c r="M40" s="65">
        <f>1411.41*3</f>
        <v>4234.2300000000005</v>
      </c>
      <c r="N40" s="66"/>
    </row>
    <row r="41" spans="1:15" ht="11.25" customHeight="1">
      <c r="A41" s="5"/>
      <c r="B41" s="5"/>
      <c r="C41" s="6"/>
      <c r="F41" s="14"/>
      <c r="G41" s="53" t="s">
        <v>37</v>
      </c>
      <c r="H41" s="53"/>
      <c r="I41" s="53"/>
      <c r="J41" s="8">
        <v>9.5</v>
      </c>
      <c r="K41" s="73" t="s">
        <v>38</v>
      </c>
      <c r="L41" s="76"/>
      <c r="M41" s="77" t="s">
        <v>39</v>
      </c>
      <c r="N41" s="78"/>
    </row>
    <row r="42" spans="1:15" ht="10.5" customHeight="1">
      <c r="A42" s="5"/>
      <c r="B42" s="5"/>
      <c r="C42" s="6"/>
      <c r="F42" s="14"/>
      <c r="G42" s="53" t="s">
        <v>40</v>
      </c>
      <c r="H42" s="53"/>
      <c r="I42" s="53"/>
      <c r="J42" s="30">
        <f>J40/J41</f>
        <v>0</v>
      </c>
      <c r="K42" s="73" t="s">
        <v>41</v>
      </c>
      <c r="L42" s="76"/>
      <c r="M42" s="77"/>
      <c r="N42" s="78"/>
    </row>
    <row r="43" spans="1:15" ht="15" customHeight="1">
      <c r="A43" s="5"/>
      <c r="B43" s="5"/>
      <c r="C43" s="6"/>
      <c r="F43" s="14"/>
      <c r="G43" s="53" t="s">
        <v>42</v>
      </c>
      <c r="H43" s="53"/>
      <c r="I43" s="53"/>
      <c r="J43" s="31">
        <v>22</v>
      </c>
      <c r="K43" s="28"/>
      <c r="L43" s="26" t="s">
        <v>31</v>
      </c>
      <c r="M43" s="74">
        <f>J42*J43</f>
        <v>0</v>
      </c>
      <c r="N43" s="75"/>
    </row>
    <row r="44" spans="1:15" ht="11.25" customHeight="1">
      <c r="A44" s="5"/>
      <c r="B44" s="5"/>
      <c r="C44" s="6"/>
      <c r="F44" s="14"/>
      <c r="G44" s="14"/>
      <c r="I44" s="8"/>
      <c r="K44" s="73" t="s">
        <v>43</v>
      </c>
      <c r="L44" s="73"/>
      <c r="M44" s="65"/>
      <c r="N44" s="66"/>
    </row>
    <row r="45" spans="1:15">
      <c r="A45" s="5"/>
      <c r="B45" s="5"/>
      <c r="C45" s="6"/>
      <c r="F45" s="14"/>
      <c r="G45" s="14"/>
      <c r="H45" s="8"/>
      <c r="I45" s="8"/>
      <c r="J45" s="26"/>
      <c r="K45" s="26"/>
      <c r="L45" s="26" t="s">
        <v>44</v>
      </c>
      <c r="M45" s="65">
        <f>250*12</f>
        <v>3000</v>
      </c>
      <c r="N45" s="66"/>
    </row>
    <row r="46" spans="1:15">
      <c r="A46" s="5"/>
      <c r="B46" s="5"/>
      <c r="E46" s="28"/>
      <c r="F46" s="64"/>
      <c r="G46" s="64"/>
      <c r="H46" s="26"/>
      <c r="I46" s="26"/>
      <c r="J46" s="10"/>
      <c r="K46" s="73" t="s">
        <v>45</v>
      </c>
      <c r="L46" s="73" t="s">
        <v>45</v>
      </c>
      <c r="M46" s="65"/>
      <c r="N46" s="66"/>
      <c r="O46" s="32"/>
    </row>
    <row r="47" spans="1:15">
      <c r="A47" s="5"/>
      <c r="B47" s="5"/>
      <c r="E47" s="28"/>
      <c r="F47" s="64"/>
      <c r="G47" s="64"/>
      <c r="H47" s="26"/>
      <c r="I47" s="26"/>
      <c r="J47" s="26"/>
      <c r="K47" s="73" t="s">
        <v>46</v>
      </c>
      <c r="L47" s="73"/>
      <c r="M47" s="74">
        <f>SUM(M39:N46)</f>
        <v>13314.150000000001</v>
      </c>
      <c r="N47" s="75"/>
    </row>
    <row r="48" spans="1:15">
      <c r="A48" s="5"/>
      <c r="B48" s="5"/>
      <c r="E48" s="28"/>
      <c r="F48" s="64"/>
      <c r="G48" s="64"/>
      <c r="H48" s="26"/>
      <c r="I48" s="26"/>
      <c r="J48" s="26"/>
      <c r="M48" s="65"/>
      <c r="N48" s="66"/>
    </row>
    <row r="49" spans="1:14">
      <c r="A49" s="5"/>
      <c r="B49" s="5"/>
      <c r="C49" s="10"/>
      <c r="E49" s="28"/>
      <c r="F49" s="64"/>
      <c r="G49" s="64"/>
      <c r="H49" s="26"/>
      <c r="I49" s="26"/>
      <c r="J49" s="26"/>
      <c r="M49" s="67"/>
      <c r="N49" s="68"/>
    </row>
    <row r="50" spans="1:14">
      <c r="A50" s="5"/>
      <c r="B50" s="33" t="s">
        <v>47</v>
      </c>
      <c r="C50" s="34"/>
      <c r="D50" s="34"/>
      <c r="E50" s="34"/>
      <c r="F50" s="34"/>
      <c r="G50" s="35"/>
      <c r="H50" s="26"/>
      <c r="I50" s="26"/>
      <c r="J50" s="26"/>
      <c r="L50" s="2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69" t="s">
        <v>48</v>
      </c>
      <c r="C58" s="70"/>
      <c r="D58" s="70"/>
      <c r="E58" s="70"/>
      <c r="F58" s="70"/>
      <c r="G58" s="70"/>
      <c r="I58" s="71" t="s">
        <v>49</v>
      </c>
      <c r="J58" s="71"/>
      <c r="K58" s="71"/>
      <c r="L58" s="71"/>
      <c r="M58" s="71"/>
      <c r="N58" s="72"/>
    </row>
    <row r="59" spans="1:14" ht="1.5" customHeight="1">
      <c r="A59" s="5"/>
      <c r="B59" s="45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6"/>
    </row>
    <row r="60" spans="1:14" ht="11.25" hidden="1" customHeight="1">
      <c r="A60" s="5"/>
      <c r="B60" s="52"/>
      <c r="C60" s="53"/>
      <c r="D60" s="53"/>
      <c r="E60" s="53"/>
      <c r="F60" s="53"/>
      <c r="G60" s="53"/>
      <c r="N60" s="12"/>
    </row>
    <row r="61" spans="1:14" ht="16.5" customHeight="1">
      <c r="A61" s="5"/>
      <c r="B61" s="56" t="s">
        <v>50</v>
      </c>
      <c r="C61" s="57"/>
      <c r="D61" s="57"/>
      <c r="E61" s="57"/>
      <c r="F61" s="57"/>
      <c r="G61" s="57"/>
      <c r="I61" s="57" t="s">
        <v>51</v>
      </c>
      <c r="J61" s="57"/>
      <c r="K61" s="57"/>
      <c r="L61" s="57"/>
      <c r="M61" s="57"/>
      <c r="N61" s="58"/>
    </row>
    <row r="62" spans="1:14">
      <c r="A62" s="5"/>
      <c r="B62" s="52" t="s">
        <v>52</v>
      </c>
      <c r="C62" s="53"/>
      <c r="D62" s="53"/>
      <c r="E62" s="53"/>
      <c r="F62" s="53"/>
      <c r="G62" s="53"/>
      <c r="I62" s="59" t="s">
        <v>52</v>
      </c>
      <c r="J62" s="59"/>
      <c r="K62" s="59"/>
      <c r="L62" s="59"/>
      <c r="M62" s="59"/>
      <c r="N62" s="60"/>
    </row>
    <row r="63" spans="1:14" ht="26.25" customHeight="1">
      <c r="A63" s="5"/>
      <c r="B63" s="61" t="s">
        <v>53</v>
      </c>
      <c r="C63" s="62"/>
      <c r="D63" s="62"/>
      <c r="E63" s="62"/>
      <c r="F63" s="62"/>
      <c r="G63" s="62"/>
      <c r="I63" s="62" t="s">
        <v>54</v>
      </c>
      <c r="J63" s="62"/>
      <c r="K63" s="62"/>
      <c r="L63" s="62"/>
      <c r="M63" s="62"/>
      <c r="N63" s="63"/>
    </row>
    <row r="64" spans="1:14" ht="2.25" customHeight="1">
      <c r="A64" s="5"/>
      <c r="B64" s="52" t="s">
        <v>55</v>
      </c>
      <c r="C64" s="53"/>
      <c r="D64" s="53"/>
      <c r="E64" s="53"/>
      <c r="F64" s="53"/>
      <c r="G64" s="53"/>
      <c r="I64" s="54" t="s">
        <v>56</v>
      </c>
      <c r="J64" s="54"/>
      <c r="K64" s="54"/>
      <c r="L64" s="54"/>
      <c r="M64" s="54"/>
      <c r="N64" s="55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57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58</v>
      </c>
    </row>
    <row r="487" spans="4:4">
      <c r="D487" s="51" t="s">
        <v>59</v>
      </c>
    </row>
  </sheetData>
  <mergeCells count="93">
    <mergeCell ref="B11:C11"/>
    <mergeCell ref="D11:N11"/>
    <mergeCell ref="M2:N2"/>
    <mergeCell ref="L3:M3"/>
    <mergeCell ref="L8:M8"/>
    <mergeCell ref="K9:L9"/>
    <mergeCell ref="M9:N9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M39:N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OMMH 2</vt:lpstr>
      <vt:lpstr>DMFM 1</vt:lpstr>
      <vt:lpstr>'DMFM 1'!Área_de_impresión</vt:lpstr>
      <vt:lpstr>'OMMH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Neidy Silva Zuñiga</dc:creator>
  <cp:lastModifiedBy>Neidy Silva Zuñiga</cp:lastModifiedBy>
  <cp:lastPrinted>2024-10-25T16:05:43Z</cp:lastPrinted>
  <dcterms:created xsi:type="dcterms:W3CDTF">2024-10-10T17:48:58Z</dcterms:created>
  <dcterms:modified xsi:type="dcterms:W3CDTF">2024-10-25T18:53:58Z</dcterms:modified>
</cp:coreProperties>
</file>