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di\OneDrive\Documentos\VIÁTICOS 2025\"/>
    </mc:Choice>
  </mc:AlternateContent>
  <xr:revisionPtr revIDLastSave="0" documentId="13_ncr:1_{F766E515-C8EE-4D85-AC6D-C37401A40A45}" xr6:coauthVersionLast="47" xr6:coauthVersionMax="47" xr10:uidLastSave="{00000000-0000-0000-0000-000000000000}"/>
  <bookViews>
    <workbookView xWindow="-120" yWindow="-120" windowWidth="29040" windowHeight="15720" firstSheet="6" activeTab="7" xr2:uid="{F8F8B845-80F2-4B9F-853C-259BCCE729FF}"/>
  </bookViews>
  <sheets>
    <sheet name="GGA 17" sheetId="17" r:id="rId1"/>
    <sheet name="AGBS 16" sheetId="16" r:id="rId2"/>
    <sheet name="AZC 15" sheetId="15" r:id="rId3"/>
    <sheet name="MNGM 14" sheetId="14" r:id="rId4"/>
    <sheet name="ANMS 13" sheetId="13" r:id="rId5"/>
    <sheet name="BIMO 12" sheetId="12" r:id="rId6"/>
    <sheet name="DMGM 1" sheetId="4" r:id="rId7"/>
    <sheet name="OMMH 2" sheetId="18" r:id="rId8"/>
  </sheets>
  <definedNames>
    <definedName name="_xlnm.Print_Area" localSheetId="1">'AGBS 16'!$B$1:$N$66</definedName>
    <definedName name="_xlnm.Print_Area" localSheetId="4">'ANMS 13'!$B$1:$N$66</definedName>
    <definedName name="_xlnm.Print_Area" localSheetId="2">'AZC 15'!$B$1:$N$66</definedName>
    <definedName name="_xlnm.Print_Area" localSheetId="5">'BIMO 12'!$B$1:$N$66</definedName>
    <definedName name="_xlnm.Print_Area" localSheetId="6">'DMGM 1'!$B$1:$N$66</definedName>
    <definedName name="_xlnm.Print_Area" localSheetId="0">'GGA 17'!$B$1:$N$66</definedName>
    <definedName name="_xlnm.Print_Area" localSheetId="3">'MNGM 14'!$B$1:$N$66</definedName>
    <definedName name="_xlnm.Print_Area" localSheetId="7">'OMMH 2'!$B$1:$N$66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8" l="1"/>
  <c r="J40" i="18"/>
  <c r="J42" i="18" s="1"/>
  <c r="M44" i="18" s="1"/>
  <c r="M40" i="17"/>
  <c r="J40" i="17"/>
  <c r="J42" i="17" s="1"/>
  <c r="M43" i="17" s="1"/>
  <c r="M40" i="16"/>
  <c r="J40" i="16"/>
  <c r="J42" i="16" s="1"/>
  <c r="M43" i="16" s="1"/>
  <c r="M42" i="15"/>
  <c r="M40" i="15"/>
  <c r="J40" i="15"/>
  <c r="J42" i="15" s="1"/>
  <c r="M43" i="15" s="1"/>
  <c r="M40" i="14"/>
  <c r="J40" i="14"/>
  <c r="J42" i="14" s="1"/>
  <c r="M43" i="14" s="1"/>
  <c r="M45" i="13"/>
  <c r="M48" i="18" l="1"/>
  <c r="M9" i="18" s="1"/>
  <c r="B11" i="18" s="1"/>
  <c r="M47" i="14"/>
  <c r="M9" i="14" s="1"/>
  <c r="B11" i="14" s="1"/>
  <c r="M47" i="17"/>
  <c r="M9" i="17" s="1"/>
  <c r="B11" i="17" s="1"/>
  <c r="M47" i="16"/>
  <c r="M9" i="16" s="1"/>
  <c r="B11" i="16" s="1"/>
  <c r="M47" i="15"/>
  <c r="M9" i="15" s="1"/>
  <c r="B11" i="15" s="1"/>
  <c r="M40" i="13" l="1"/>
  <c r="J40" i="13"/>
  <c r="J42" i="13" s="1"/>
  <c r="M43" i="13" s="1"/>
  <c r="M40" i="12"/>
  <c r="J40" i="12"/>
  <c r="J42" i="12" s="1"/>
  <c r="M43" i="12" s="1"/>
  <c r="M47" i="13" l="1"/>
  <c r="M9" i="13" s="1"/>
  <c r="B11" i="13" s="1"/>
  <c r="M47" i="12"/>
  <c r="M9" i="12" s="1"/>
  <c r="B11" i="12" s="1"/>
  <c r="J40" i="4" l="1"/>
  <c r="J42" i="4" s="1"/>
  <c r="M44" i="4" s="1"/>
  <c r="M48" i="4" l="1"/>
  <c r="M9" i="4" s="1"/>
  <c r="B11" i="4" s="1"/>
</calcChain>
</file>

<file path=xl/sharedStrings.xml><?xml version="1.0" encoding="utf-8"?>
<sst xmlns="http://schemas.openxmlformats.org/spreadsheetml/2006/main" count="857" uniqueCount="100">
  <si>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</si>
  <si>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</si>
  <si>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</si>
  <si>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</si>
  <si>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</si>
  <si>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</si>
  <si>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</si>
  <si>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</si>
  <si>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</si>
  <si>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</si>
  <si>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</si>
  <si>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</si>
  <si>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</si>
  <si>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</si>
  <si>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</si>
  <si>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</si>
  <si>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</si>
  <si>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</si>
  <si>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</si>
  <si>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</si>
  <si>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</si>
  <si>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</si>
  <si>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</si>
  <si>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</si>
  <si>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</si>
  <si>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</si>
  <si>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</si>
  <si>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</si>
  <si>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</si>
  <si>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</si>
  <si>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 xml:space="preserve">SAN JUAN DE SABINAS </t>
  </si>
  <si>
    <t>Km..</t>
  </si>
  <si>
    <t xml:space="preserve">TRANSITO LOCAL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</si>
  <si>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</si>
  <si>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</si>
  <si>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</si>
  <si>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</si>
  <si>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</si>
  <si>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</si>
  <si>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</si>
  <si>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</si>
  <si>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</si>
  <si>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</si>
  <si>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</si>
  <si>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</si>
  <si>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</si>
  <si>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</si>
  <si>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</si>
  <si>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MARIA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</si>
  <si>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</si>
  <si>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</si>
  <si>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</si>
  <si>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</si>
  <si>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</si>
  <si>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</si>
  <si>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</si>
  <si>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ENERO </t>
  </si>
  <si>
    <t xml:space="preserve">DULCE MARIA FUENTES MANCILLAS </t>
  </si>
  <si>
    <t xml:space="preserve">COMISIONADA PRESIDENTA </t>
  </si>
  <si>
    <t xml:space="preserve">ARMANDO ZAMORA CRUZ </t>
  </si>
  <si>
    <t>(TRES MIL QUINIENTOS OCHENTA Y DOS PESOS 81/100 MN)</t>
  </si>
  <si>
    <t xml:space="preserve">PROYECTISTA </t>
  </si>
  <si>
    <t>(SEIS MIL DOSCIENTOS CINCUENTA Y TRES PESOS 60/100 MN)</t>
  </si>
  <si>
    <t xml:space="preserve"> EVENTO DE CERTIFICACIÓN DE LA UNIVERSIDAD TECNOLÓGICA DE LA REGIÓN CARBONÍFERA (UTRC) Y PRIMERA SESIÓN ORDINARIA 2024 DEL CONSEJO GENERAL DEL ICAI. </t>
  </si>
  <si>
    <t xml:space="preserve">BERTHA ICELA MATA ORTIZ </t>
  </si>
  <si>
    <t xml:space="preserve">COMISIONADA </t>
  </si>
  <si>
    <t xml:space="preserve">PRIMERA SESIÓN ORDINARIA DEL CONSEJO NACIONAL DEL NST / CEREMONIA DE INAUGURACIÓN DE LA CELEBRACIÓN DEL DÍA INTERNACIONAL DE DATOS PERSONALES 2024 INAI </t>
  </si>
  <si>
    <t xml:space="preserve">6 TAXIS </t>
  </si>
  <si>
    <t xml:space="preserve">AEROPUERTO MTY </t>
  </si>
  <si>
    <t xml:space="preserve">CDMX </t>
  </si>
  <si>
    <t xml:space="preserve">LIC. MARÍA ESTHER CARREÓN SERNA </t>
  </si>
  <si>
    <t xml:space="preserve">MELISSA NAYELI GARCÍA MATA </t>
  </si>
  <si>
    <t xml:space="preserve">Y </t>
  </si>
  <si>
    <t>AEROPUERTO MTY</t>
  </si>
  <si>
    <t>(CUATRO MIL QUINIENTOS VIENTIDOS PESOS 69/100 MN)</t>
  </si>
  <si>
    <t xml:space="preserve">TRASLADO A LA COMISIONADA PRESIDENTE Y PROYECTISA AL AEROPUERTO DE MONTERREY Y SU REGRESO LOS DIAS 28 Y 30 ENERO 2024                        EVENTO PRIMERA SESIÓN ORDINARIA DEL CONSEJO NACIONAL DEL NST / CEREMONIA DE INAUGURACIÓN DE LA CELEBRACIÓN DEL DÍA INTERNACIONAL DE DATOS PERSONALES 2024 INAI </t>
  </si>
  <si>
    <t>(SIETE MIL OCHOCIENTOS SETENTA Y UN PESOS 33/100 MN)</t>
  </si>
  <si>
    <t xml:space="preserve">ALANI NAVIL MARTINEZ SIERRA </t>
  </si>
  <si>
    <t xml:space="preserve">OFICIAL MAYOR </t>
  </si>
  <si>
    <t>(NUEVE MIL TRECIENTOS SETENTA Y UN PESOS 33/100 MN)</t>
  </si>
  <si>
    <t xml:space="preserve">FEBRERO </t>
  </si>
  <si>
    <t>AL</t>
  </si>
  <si>
    <t>ACUÑA</t>
  </si>
  <si>
    <t>SALTILLO</t>
  </si>
  <si>
    <t xml:space="preserve">ALEJANDRA GERALDINA BRISEÑO SÁNCHEZ </t>
  </si>
  <si>
    <t xml:space="preserve">SUBDIRECCION DE CAPACITACIÓN A LA SOCIEDAD CIVIL </t>
  </si>
  <si>
    <t>RUTA DIAGNÓSTICA EN AYUNTAMIENTO DEL MUNICIPIO DE ACUÑA LOS DIAS 06 Y 07 FEBRERO 2024</t>
  </si>
  <si>
    <t>(SEIS MIL QUINIENTOS SESENTA Y TRES PESOS 55/100 MN)</t>
  </si>
  <si>
    <t xml:space="preserve">GABRIELA GUILLERMO ARRIAGA </t>
  </si>
  <si>
    <t xml:space="preserve">SUBDIRECCION DE EVALUACION </t>
  </si>
  <si>
    <t>Hospedaje</t>
  </si>
  <si>
    <t>Alimentación</t>
  </si>
  <si>
    <t>TORREÓN</t>
  </si>
  <si>
    <t>OSCAR MANUEL MORALES HERNÁNDEZ</t>
  </si>
  <si>
    <t>ASISTENTE DE GESTIÓN ADMINISTRATIVA</t>
  </si>
  <si>
    <t>ASISTIR AL INFORME ANUAL DE ACTIVIDADES 2024 DE MIGUEL FELIPE MERY AYUP, MAGISTRADO PRESIDENTE DEL TRIBUNAL SUPERIOR DE JUSTICIA Y DEL CONSEJO DE LA JUDICATURA DEL ESTADO DE COAHUILA EL 27 DE ENERO DE 2025 EN LA CIUDAD DE TORREÓN COAHUILA</t>
  </si>
  <si>
    <t>HONDA</t>
  </si>
  <si>
    <t>PILOT</t>
  </si>
  <si>
    <t>(UN MIL CUATROCIENTOS SETENTA PESOS 82/100 MN)</t>
  </si>
  <si>
    <t>(TRES MIL OCHOCIENTOS CATORCE PESOS 12/100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</si>
</sst>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5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9" fillId="0" borderId="11" xfId="2" applyFont="1" applyBorder="1"/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0" fontId="8" fillId="2" borderId="5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44" fontId="3" fillId="0" borderId="27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26" xfId="1" applyFont="1" applyBorder="1" applyAlignment="1">
      <alignment horizontal="center"/>
    </xf>
    <xf numFmtId="44" fontId="3" fillId="0" borderId="23" xfId="1" applyFont="1" applyBorder="1" applyAlignment="1">
      <alignment horizontal="center"/>
    </xf>
  </cellXfs>
  <cellStyles count="4">
    <cellStyle name="Moneda" xfId="1" builtinId="4"/>
    <cellStyle name="Moneda 2 2" xfId="3" xr:uid="{785919C0-5CFD-436D-AC10-1125414AC0ED}"/>
    <cellStyle name="Normal" xfId="0" builtinId="0"/>
    <cellStyle name="Normal 2 2" xfId="2" xr:uid="{C49DF687-7793-4FD6-8832-9C066A93F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6BFA5E1-74A2-4A56-9B69-4A8136CA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2D4FA1D-596D-4A41-8346-FB21D6FF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B2A5248-6F1D-454B-84CB-203AA283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8EE1B56-6C65-4416-AAA0-A56365DF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16C4F66-BBCD-433C-BB4E-DA60DC16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EEC1962-0D69-4B4F-BC1D-E928B7F8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7937372-C74C-485A-BB6D-400CFA35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0882AD5-6BB5-49D8-8E95-76777C6C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4D61E00-A4C0-4D8B-9D7C-13B52519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7DF0963-08C0-4A05-8461-ECBB974E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B6BBE9E-AB0C-4207-9E62-E6521DA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3287FBE-C04F-454A-9A1A-1D447EE3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0F2E80D-F08F-46AA-ADD1-BAFE9C3A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02799B7-B572-4CB4-88BA-319C87A9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671C4E2-3FA4-4DBC-826A-D90A5CA3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3AEB4CF-8C20-42F7-8E41-46DB5802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0E62D81-070A-4EA8-8925-FBEB1280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FEC9197-A2C2-46FD-AB91-D6CCBD86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206157B-0DE7-45D5-997B-508C1F97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189663D-02B3-40B1-8E8B-7F572FC9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9F54447-D6F7-45C2-85CD-11155E7B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05C5CDD-E5B3-4E70-AE05-73320D05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F5D4F7D-8240-41E2-8F3D-C223645E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8CC1CB1-8079-4494-9452-75359DBC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A9C1D84-2C38-499F-9EAF-A8EF2DEDB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1D6530A-97D0-447E-8D58-7F0C8E77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D643CA8-F356-4600-B83E-A2621585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2F1CA78-DF2B-471A-AF7F-798767AF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B40691A7-6F6F-42EA-8291-8182D6D6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7762A01-FD47-47AB-A03A-9A14A008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2320D9B-17D1-4296-AB43-D4F0FE28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93DF591-733F-4CCB-BD58-704DACB7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1745-4A78-470B-809B-EFB32229A960}">
  <sheetPr>
    <pageSetUpPr fitToPage="1"/>
  </sheetPr>
  <dimension ref="A1:S487"/>
  <sheetViews>
    <sheetView topLeftCell="A19" zoomScaleNormal="100" workbookViewId="0">
      <selection activeCell="Q22" sqref="Q2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16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69"/>
      <c r="M4" s="69"/>
      <c r="N4" s="8" t="s">
        <v>2</v>
      </c>
    </row>
    <row r="5" spans="1:19">
      <c r="A5" s="5"/>
      <c r="B5" s="5"/>
      <c r="G5" s="9"/>
      <c r="L5" s="69"/>
      <c r="M5" s="69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31</v>
      </c>
      <c r="K8" s="68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3582.81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72"/>
      <c r="B11" s="83">
        <f>$M$9</f>
        <v>3582.81</v>
      </c>
      <c r="C11" s="84"/>
      <c r="D11" s="85" t="s">
        <v>60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86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6</v>
      </c>
      <c r="F16" s="68" t="s">
        <v>5</v>
      </c>
      <c r="G16" s="103" t="s">
        <v>80</v>
      </c>
      <c r="H16" s="91"/>
      <c r="I16" s="68" t="s">
        <v>81</v>
      </c>
      <c r="J16" s="13">
        <v>7</v>
      </c>
      <c r="K16" s="68" t="s">
        <v>11</v>
      </c>
      <c r="L16" s="103" t="s">
        <v>80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68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>
        <v>1</v>
      </c>
      <c r="E24" s="68" t="s">
        <v>25</v>
      </c>
      <c r="F24" s="118">
        <v>2388.54</v>
      </c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68" t="s">
        <v>25</v>
      </c>
      <c r="F25" s="122">
        <v>1194.27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68"/>
      <c r="F26" s="123"/>
      <c r="G26" s="123"/>
      <c r="M26" s="120"/>
      <c r="N26" s="121"/>
    </row>
    <row r="27" spans="1:14">
      <c r="A27" s="5"/>
      <c r="B27" s="5" t="s">
        <v>5</v>
      </c>
      <c r="C27" s="117" t="s">
        <v>29</v>
      </c>
      <c r="D27" s="117"/>
      <c r="E27" s="117"/>
      <c r="F27" s="68" t="s">
        <v>25</v>
      </c>
      <c r="G27" s="117" t="s">
        <v>82</v>
      </c>
      <c r="H27" s="117"/>
      <c r="I27" s="117"/>
      <c r="J27" s="19"/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82</v>
      </c>
      <c r="D28" s="117"/>
      <c r="E28" s="117"/>
      <c r="F28" s="68" t="s">
        <v>25</v>
      </c>
      <c r="G28" s="117" t="s">
        <v>82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82</v>
      </c>
      <c r="D29" s="117"/>
      <c r="E29" s="117"/>
      <c r="F29" s="68" t="s">
        <v>25</v>
      </c>
      <c r="G29" s="117" t="s">
        <v>83</v>
      </c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117" t="s">
        <v>32</v>
      </c>
      <c r="D30" s="117"/>
      <c r="E30" s="117"/>
      <c r="F30" s="68" t="s">
        <v>25</v>
      </c>
      <c r="G30" s="117" t="s">
        <v>32</v>
      </c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68" t="s">
        <v>25</v>
      </c>
      <c r="G31" s="117"/>
      <c r="H31" s="117"/>
      <c r="I31" s="117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68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25"/>
      <c r="D33" s="125"/>
      <c r="E33" s="125"/>
      <c r="F33" s="58" t="s">
        <v>25</v>
      </c>
      <c r="G33" s="117"/>
      <c r="H33" s="117"/>
      <c r="I33" s="117"/>
      <c r="J33" s="5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68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68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68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68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68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68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68"/>
      <c r="G40" s="129" t="s">
        <v>33</v>
      </c>
      <c r="H40" s="129"/>
      <c r="I40" s="129"/>
      <c r="J40" s="22">
        <f>SUM(J27:J39)</f>
        <v>0</v>
      </c>
      <c r="K40" s="73"/>
      <c r="L40" s="70" t="s">
        <v>34</v>
      </c>
      <c r="M40" s="127">
        <f>(D24*F24)+(D25*F25)</f>
        <v>3582.81</v>
      </c>
      <c r="N40" s="128"/>
    </row>
    <row r="41" spans="1:15" ht="11.25" customHeight="1">
      <c r="A41" s="5"/>
      <c r="B41" s="5"/>
      <c r="C41" s="6"/>
      <c r="F41" s="68"/>
      <c r="G41" s="92" t="s">
        <v>35</v>
      </c>
      <c r="H41" s="92"/>
      <c r="I41" s="92"/>
      <c r="J41" s="69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68"/>
      <c r="G42" s="92" t="s">
        <v>38</v>
      </c>
      <c r="H42" s="92"/>
      <c r="I42" s="92"/>
      <c r="J42" s="23">
        <f>J40/J41</f>
        <v>0</v>
      </c>
      <c r="K42" s="126" t="s">
        <v>39</v>
      </c>
      <c r="L42" s="130"/>
      <c r="M42" s="131"/>
      <c r="N42" s="132"/>
    </row>
    <row r="43" spans="1:15" ht="15" customHeight="1">
      <c r="A43" s="5"/>
      <c r="B43" s="5"/>
      <c r="C43" s="6"/>
      <c r="F43" s="68"/>
      <c r="G43" s="92" t="s">
        <v>40</v>
      </c>
      <c r="H43" s="92"/>
      <c r="I43" s="92"/>
      <c r="J43" s="24">
        <v>22</v>
      </c>
      <c r="K43" s="73"/>
      <c r="L43" s="25" t="s">
        <v>28</v>
      </c>
      <c r="M43" s="133">
        <f>J42*J43</f>
        <v>0</v>
      </c>
      <c r="N43" s="134"/>
    </row>
    <row r="44" spans="1:15" ht="11.25" customHeight="1">
      <c r="A44" s="5"/>
      <c r="B44" s="5"/>
      <c r="C44" s="6"/>
      <c r="F44" s="68"/>
      <c r="G44" s="68"/>
      <c r="I44" s="69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68"/>
      <c r="G45" s="68"/>
      <c r="H45" s="69"/>
      <c r="I45" s="69"/>
      <c r="J45" s="25"/>
      <c r="K45" s="25"/>
      <c r="L45" s="25" t="s">
        <v>42</v>
      </c>
      <c r="M45" s="127"/>
      <c r="N45" s="128"/>
    </row>
    <row r="46" spans="1:15">
      <c r="A46" s="5"/>
      <c r="B46" s="5"/>
      <c r="E46" s="73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73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3582.81</v>
      </c>
      <c r="N47" s="134"/>
    </row>
    <row r="48" spans="1:15">
      <c r="A48" s="5"/>
      <c r="B48" s="5"/>
      <c r="E48" s="73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73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73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67"/>
      <c r="C59" s="68"/>
      <c r="D59" s="68"/>
      <c r="E59" s="68"/>
      <c r="F59" s="68"/>
      <c r="G59" s="68"/>
      <c r="I59" s="68"/>
      <c r="J59" s="68"/>
      <c r="K59" s="68"/>
      <c r="L59" s="68"/>
      <c r="M59" s="68"/>
      <c r="N59" s="71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70</v>
      </c>
      <c r="C61" s="91"/>
      <c r="D61" s="91"/>
      <c r="E61" s="91"/>
      <c r="F61" s="91"/>
      <c r="G61" s="91"/>
      <c r="I61" s="91" t="s">
        <v>88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89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AF55-C86D-496E-A866-C27307636450}">
  <sheetPr>
    <pageSetUpPr fitToPage="1"/>
  </sheetPr>
  <dimension ref="A1:S487"/>
  <sheetViews>
    <sheetView topLeftCell="A25" zoomScale="120" zoomScaleNormal="120" workbookViewId="0">
      <selection activeCell="W40" sqref="W4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16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60"/>
      <c r="M4" s="60"/>
      <c r="N4" s="8" t="s">
        <v>2</v>
      </c>
    </row>
    <row r="5" spans="1:19">
      <c r="A5" s="5"/>
      <c r="B5" s="5"/>
      <c r="G5" s="9"/>
      <c r="L5" s="60"/>
      <c r="M5" s="60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31</v>
      </c>
      <c r="K8" s="61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6563.5468421052628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64"/>
      <c r="B11" s="83">
        <f>$M$9</f>
        <v>6563.5468421052628</v>
      </c>
      <c r="C11" s="84"/>
      <c r="D11" s="85" t="s">
        <v>87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86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6</v>
      </c>
      <c r="F16" s="61" t="s">
        <v>5</v>
      </c>
      <c r="G16" s="103" t="s">
        <v>80</v>
      </c>
      <c r="H16" s="91"/>
      <c r="I16" s="61" t="s">
        <v>81</v>
      </c>
      <c r="J16" s="13">
        <v>7</v>
      </c>
      <c r="K16" s="61" t="s">
        <v>11</v>
      </c>
      <c r="L16" s="103" t="s">
        <v>80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61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>
        <v>1</v>
      </c>
      <c r="E24" s="61" t="s">
        <v>25</v>
      </c>
      <c r="F24" s="118">
        <v>2388.54</v>
      </c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61" t="s">
        <v>25</v>
      </c>
      <c r="F25" s="122">
        <v>1194.27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61"/>
      <c r="F26" s="123"/>
      <c r="G26" s="123"/>
      <c r="M26" s="120"/>
      <c r="N26" s="121"/>
    </row>
    <row r="27" spans="1:14">
      <c r="A27" s="5"/>
      <c r="B27" s="5" t="s">
        <v>5</v>
      </c>
      <c r="C27" s="117" t="s">
        <v>29</v>
      </c>
      <c r="D27" s="117"/>
      <c r="E27" s="117"/>
      <c r="F27" s="61" t="s">
        <v>25</v>
      </c>
      <c r="G27" s="117" t="s">
        <v>82</v>
      </c>
      <c r="H27" s="117"/>
      <c r="I27" s="117"/>
      <c r="J27" s="19">
        <v>493</v>
      </c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82</v>
      </c>
      <c r="D28" s="117"/>
      <c r="E28" s="117"/>
      <c r="F28" s="61" t="s">
        <v>25</v>
      </c>
      <c r="G28" s="117" t="s">
        <v>82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82</v>
      </c>
      <c r="D29" s="117"/>
      <c r="E29" s="117"/>
      <c r="F29" s="61" t="s">
        <v>25</v>
      </c>
      <c r="G29" s="117" t="s">
        <v>83</v>
      </c>
      <c r="H29" s="117"/>
      <c r="I29" s="117"/>
      <c r="J29" s="19">
        <v>493</v>
      </c>
      <c r="K29" s="4" t="s">
        <v>31</v>
      </c>
      <c r="N29" s="11"/>
    </row>
    <row r="30" spans="1:14">
      <c r="A30" s="5"/>
      <c r="B30" s="5" t="s">
        <v>5</v>
      </c>
      <c r="C30" s="117" t="s">
        <v>32</v>
      </c>
      <c r="D30" s="117"/>
      <c r="E30" s="117"/>
      <c r="F30" s="61" t="s">
        <v>25</v>
      </c>
      <c r="G30" s="117" t="s">
        <v>32</v>
      </c>
      <c r="H30" s="117"/>
      <c r="I30" s="117"/>
      <c r="J30" s="19">
        <v>150</v>
      </c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61" t="s">
        <v>25</v>
      </c>
      <c r="G31" s="117"/>
      <c r="H31" s="117"/>
      <c r="I31" s="117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61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25"/>
      <c r="D33" s="125"/>
      <c r="E33" s="125"/>
      <c r="F33" s="58" t="s">
        <v>25</v>
      </c>
      <c r="G33" s="117"/>
      <c r="H33" s="117"/>
      <c r="I33" s="117"/>
      <c r="J33" s="5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61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61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61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61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61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61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61"/>
      <c r="G40" s="129" t="s">
        <v>33</v>
      </c>
      <c r="H40" s="129"/>
      <c r="I40" s="129"/>
      <c r="J40" s="22">
        <f>SUM(J27:J39)</f>
        <v>1136</v>
      </c>
      <c r="K40" s="65"/>
      <c r="L40" s="66" t="s">
        <v>34</v>
      </c>
      <c r="M40" s="127">
        <f>(D24*F24)+(D25*F25)</f>
        <v>3582.81</v>
      </c>
      <c r="N40" s="128"/>
    </row>
    <row r="41" spans="1:15" ht="11.25" customHeight="1">
      <c r="A41" s="5"/>
      <c r="B41" s="5"/>
      <c r="C41" s="6"/>
      <c r="F41" s="61"/>
      <c r="G41" s="92" t="s">
        <v>35</v>
      </c>
      <c r="H41" s="92"/>
      <c r="I41" s="92"/>
      <c r="J41" s="60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61"/>
      <c r="G42" s="92" t="s">
        <v>38</v>
      </c>
      <c r="H42" s="92"/>
      <c r="I42" s="92"/>
      <c r="J42" s="23">
        <f>J40/J41</f>
        <v>119.57894736842105</v>
      </c>
      <c r="K42" s="126" t="s">
        <v>39</v>
      </c>
      <c r="L42" s="130"/>
      <c r="M42" s="131">
        <v>350</v>
      </c>
      <c r="N42" s="132"/>
    </row>
    <row r="43" spans="1:15" ht="15" customHeight="1">
      <c r="A43" s="5"/>
      <c r="B43" s="5"/>
      <c r="C43" s="6"/>
      <c r="F43" s="61"/>
      <c r="G43" s="92" t="s">
        <v>40</v>
      </c>
      <c r="H43" s="92"/>
      <c r="I43" s="92"/>
      <c r="J43" s="24">
        <v>22</v>
      </c>
      <c r="K43" s="65"/>
      <c r="L43" s="25" t="s">
        <v>28</v>
      </c>
      <c r="M43" s="133">
        <f>J42*J43</f>
        <v>2630.7368421052633</v>
      </c>
      <c r="N43" s="134"/>
    </row>
    <row r="44" spans="1:15" ht="11.25" customHeight="1">
      <c r="A44" s="5"/>
      <c r="B44" s="5"/>
      <c r="C44" s="6"/>
      <c r="F44" s="61"/>
      <c r="G44" s="61"/>
      <c r="I44" s="60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61"/>
      <c r="G45" s="61"/>
      <c r="H45" s="60"/>
      <c r="I45" s="60"/>
      <c r="J45" s="25"/>
      <c r="K45" s="25"/>
      <c r="L45" s="25" t="s">
        <v>42</v>
      </c>
      <c r="M45" s="127"/>
      <c r="N45" s="128"/>
    </row>
    <row r="46" spans="1:15">
      <c r="A46" s="5"/>
      <c r="B46" s="5"/>
      <c r="E46" s="65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65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6563.5468421052628</v>
      </c>
      <c r="N47" s="134"/>
    </row>
    <row r="48" spans="1:15">
      <c r="A48" s="5"/>
      <c r="B48" s="5"/>
      <c r="E48" s="65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65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65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62"/>
      <c r="C59" s="61"/>
      <c r="D59" s="61"/>
      <c r="E59" s="61"/>
      <c r="F59" s="61"/>
      <c r="G59" s="61"/>
      <c r="I59" s="61"/>
      <c r="J59" s="61"/>
      <c r="K59" s="61"/>
      <c r="L59" s="61"/>
      <c r="M59" s="61"/>
      <c r="N59" s="63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70</v>
      </c>
      <c r="C61" s="91"/>
      <c r="D61" s="91"/>
      <c r="E61" s="91"/>
      <c r="F61" s="91"/>
      <c r="G61" s="91"/>
      <c r="I61" s="91" t="s">
        <v>84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85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4242-6D4D-4699-8B24-9E0D397E785C}">
  <sheetPr>
    <pageSetUpPr fitToPage="1"/>
  </sheetPr>
  <dimension ref="A1:S487"/>
  <sheetViews>
    <sheetView topLeftCell="A34" zoomScale="120" zoomScaleNormal="120" workbookViewId="0">
      <selection activeCell="V18" sqref="V18:V1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15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51"/>
      <c r="M4" s="51"/>
      <c r="N4" s="8" t="s">
        <v>2</v>
      </c>
    </row>
    <row r="5" spans="1:19">
      <c r="A5" s="5"/>
      <c r="B5" s="5"/>
      <c r="G5" s="9"/>
      <c r="L5" s="51"/>
      <c r="M5" s="51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24</v>
      </c>
      <c r="K8" s="52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4522.6910526315787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55"/>
      <c r="B11" s="83">
        <f>$M$9</f>
        <v>4522.6910526315787</v>
      </c>
      <c r="C11" s="84"/>
      <c r="D11" s="85" t="s">
        <v>74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75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28</v>
      </c>
      <c r="F16" s="52" t="s">
        <v>5</v>
      </c>
      <c r="G16" s="103" t="s">
        <v>56</v>
      </c>
      <c r="H16" s="91"/>
      <c r="I16" s="52" t="s">
        <v>72</v>
      </c>
      <c r="J16" s="13">
        <v>30</v>
      </c>
      <c r="K16" s="52" t="s">
        <v>11</v>
      </c>
      <c r="L16" s="103" t="s">
        <v>56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52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/>
      <c r="E24" s="52" t="s">
        <v>25</v>
      </c>
      <c r="F24" s="118"/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52" t="s">
        <v>25</v>
      </c>
      <c r="F25" s="122">
        <v>1194.27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52"/>
      <c r="F26" s="123"/>
      <c r="G26" s="123"/>
      <c r="M26" s="120"/>
      <c r="N26" s="121"/>
    </row>
    <row r="27" spans="1:14">
      <c r="A27" s="5"/>
      <c r="B27" s="5" t="s">
        <v>5</v>
      </c>
      <c r="C27" s="117" t="s">
        <v>29</v>
      </c>
      <c r="D27" s="117"/>
      <c r="E27" s="117"/>
      <c r="F27" s="52" t="s">
        <v>25</v>
      </c>
      <c r="G27" s="117" t="s">
        <v>68</v>
      </c>
      <c r="H27" s="117"/>
      <c r="I27" s="117"/>
      <c r="J27" s="19">
        <v>115</v>
      </c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73</v>
      </c>
      <c r="D28" s="117"/>
      <c r="E28" s="117"/>
      <c r="F28" s="52" t="s">
        <v>25</v>
      </c>
      <c r="G28" s="117" t="s">
        <v>29</v>
      </c>
      <c r="H28" s="117"/>
      <c r="I28" s="117"/>
      <c r="J28" s="19">
        <v>115</v>
      </c>
      <c r="K28" s="4" t="s">
        <v>31</v>
      </c>
      <c r="N28" s="20"/>
    </row>
    <row r="29" spans="1:14">
      <c r="A29" s="5"/>
      <c r="B29" s="5" t="s">
        <v>5</v>
      </c>
      <c r="C29" s="117"/>
      <c r="D29" s="117"/>
      <c r="E29" s="117"/>
      <c r="F29" s="52" t="s">
        <v>25</v>
      </c>
      <c r="G29" s="117"/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117" t="s">
        <v>29</v>
      </c>
      <c r="D30" s="117"/>
      <c r="E30" s="117"/>
      <c r="F30" s="52" t="s">
        <v>25</v>
      </c>
      <c r="G30" s="117" t="s">
        <v>68</v>
      </c>
      <c r="H30" s="117"/>
      <c r="I30" s="117"/>
      <c r="J30" s="19">
        <v>115</v>
      </c>
      <c r="K30" s="4" t="s">
        <v>31</v>
      </c>
      <c r="N30" s="11"/>
    </row>
    <row r="31" spans="1:14" ht="11.25" customHeight="1">
      <c r="A31" s="5"/>
      <c r="B31" s="5" t="s">
        <v>5</v>
      </c>
      <c r="C31" s="117" t="s">
        <v>73</v>
      </c>
      <c r="D31" s="117"/>
      <c r="E31" s="117"/>
      <c r="F31" s="52" t="s">
        <v>25</v>
      </c>
      <c r="G31" s="117" t="s">
        <v>29</v>
      </c>
      <c r="H31" s="117"/>
      <c r="I31" s="117"/>
      <c r="J31" s="19">
        <v>115</v>
      </c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52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25" t="s">
        <v>32</v>
      </c>
      <c r="D33" s="125"/>
      <c r="E33" s="125"/>
      <c r="F33" s="58" t="s">
        <v>25</v>
      </c>
      <c r="G33" s="117" t="s">
        <v>32</v>
      </c>
      <c r="H33" s="117"/>
      <c r="I33" s="117"/>
      <c r="J33" s="59">
        <v>200</v>
      </c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52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52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52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52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52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52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52"/>
      <c r="G40" s="129" t="s">
        <v>33</v>
      </c>
      <c r="H40" s="129"/>
      <c r="I40" s="129"/>
      <c r="J40" s="22">
        <f>SUM(J27:J39)</f>
        <v>660</v>
      </c>
      <c r="K40" s="56"/>
      <c r="L40" s="57" t="s">
        <v>34</v>
      </c>
      <c r="M40" s="127">
        <f>(D24*F24)+(D25*F25)</f>
        <v>1194.27</v>
      </c>
      <c r="N40" s="128"/>
    </row>
    <row r="41" spans="1:15" ht="11.25" customHeight="1">
      <c r="A41" s="5"/>
      <c r="B41" s="5"/>
      <c r="C41" s="6"/>
      <c r="F41" s="52"/>
      <c r="G41" s="92" t="s">
        <v>35</v>
      </c>
      <c r="H41" s="92"/>
      <c r="I41" s="92"/>
      <c r="J41" s="51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52"/>
      <c r="G42" s="92" t="s">
        <v>38</v>
      </c>
      <c r="H42" s="92"/>
      <c r="I42" s="92"/>
      <c r="J42" s="23">
        <f>J40/J41</f>
        <v>69.473684210526315</v>
      </c>
      <c r="K42" s="126" t="s">
        <v>39</v>
      </c>
      <c r="L42" s="130"/>
      <c r="M42" s="131">
        <f>450*4</f>
        <v>1800</v>
      </c>
      <c r="N42" s="132"/>
    </row>
    <row r="43" spans="1:15" ht="15" customHeight="1">
      <c r="A43" s="5"/>
      <c r="B43" s="5"/>
      <c r="C43" s="6"/>
      <c r="F43" s="52"/>
      <c r="G43" s="92" t="s">
        <v>40</v>
      </c>
      <c r="H43" s="92"/>
      <c r="I43" s="92"/>
      <c r="J43" s="24">
        <v>22</v>
      </c>
      <c r="K43" s="56"/>
      <c r="L43" s="25" t="s">
        <v>28</v>
      </c>
      <c r="M43" s="133">
        <f>J42*J43</f>
        <v>1528.421052631579</v>
      </c>
      <c r="N43" s="134"/>
    </row>
    <row r="44" spans="1:15" ht="11.25" customHeight="1">
      <c r="A44" s="5"/>
      <c r="B44" s="5"/>
      <c r="C44" s="6"/>
      <c r="F44" s="52"/>
      <c r="G44" s="52"/>
      <c r="I44" s="51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52"/>
      <c r="G45" s="52"/>
      <c r="H45" s="51"/>
      <c r="I45" s="51"/>
      <c r="J45" s="25"/>
      <c r="K45" s="25"/>
      <c r="L45" s="25" t="s">
        <v>42</v>
      </c>
      <c r="M45" s="127"/>
      <c r="N45" s="128"/>
    </row>
    <row r="46" spans="1:15">
      <c r="A46" s="5"/>
      <c r="B46" s="5"/>
      <c r="E46" s="56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56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4522.6910526315787</v>
      </c>
      <c r="N47" s="134"/>
    </row>
    <row r="48" spans="1:15">
      <c r="A48" s="5"/>
      <c r="B48" s="5"/>
      <c r="E48" s="56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56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56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53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4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70</v>
      </c>
      <c r="C61" s="91"/>
      <c r="D61" s="91"/>
      <c r="E61" s="91"/>
      <c r="F61" s="91"/>
      <c r="G61" s="91"/>
      <c r="I61" s="91" t="s">
        <v>59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52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10FF-9A5C-4CDE-9137-2DB48B715005}">
  <sheetPr>
    <pageSetUpPr fitToPage="1"/>
  </sheetPr>
  <dimension ref="A1:S487"/>
  <sheetViews>
    <sheetView topLeftCell="A22" zoomScale="120" zoomScaleNormal="120" workbookViewId="0">
      <selection activeCell="Q59" sqref="Q5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14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51"/>
      <c r="M4" s="51"/>
      <c r="N4" s="8" t="s">
        <v>2</v>
      </c>
    </row>
    <row r="5" spans="1:19">
      <c r="A5" s="5"/>
      <c r="B5" s="5"/>
      <c r="G5" s="9"/>
      <c r="L5" s="51"/>
      <c r="M5" s="51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24</v>
      </c>
      <c r="K8" s="52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7871.33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55"/>
      <c r="B11" s="83">
        <f>$M$9</f>
        <v>7871.33</v>
      </c>
      <c r="C11" s="84"/>
      <c r="D11" s="85" t="s">
        <v>76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66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28</v>
      </c>
      <c r="F16" s="52" t="s">
        <v>5</v>
      </c>
      <c r="G16" s="103" t="s">
        <v>56</v>
      </c>
      <c r="H16" s="91"/>
      <c r="I16" s="52" t="s">
        <v>10</v>
      </c>
      <c r="J16" s="13">
        <v>30</v>
      </c>
      <c r="K16" s="52" t="s">
        <v>11</v>
      </c>
      <c r="L16" s="103" t="s">
        <v>56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 t="s">
        <v>14</v>
      </c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52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>
        <v>2</v>
      </c>
      <c r="E24" s="52" t="s">
        <v>25</v>
      </c>
      <c r="F24" s="118">
        <v>3148.53</v>
      </c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52" t="s">
        <v>25</v>
      </c>
      <c r="F25" s="122">
        <v>1574.27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52"/>
      <c r="F26" s="123"/>
      <c r="G26" s="123"/>
      <c r="M26" s="120"/>
      <c r="N26" s="121"/>
    </row>
    <row r="27" spans="1:14">
      <c r="A27" s="5"/>
      <c r="B27" s="5" t="s">
        <v>5</v>
      </c>
      <c r="C27" s="117" t="s">
        <v>29</v>
      </c>
      <c r="D27" s="117"/>
      <c r="E27" s="117"/>
      <c r="F27" s="52" t="s">
        <v>25</v>
      </c>
      <c r="G27" s="117" t="s">
        <v>68</v>
      </c>
      <c r="H27" s="117"/>
      <c r="I27" s="117"/>
      <c r="J27" s="19"/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68</v>
      </c>
      <c r="D28" s="117"/>
      <c r="E28" s="117"/>
      <c r="F28" s="52" t="s">
        <v>25</v>
      </c>
      <c r="G28" s="117" t="s">
        <v>69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69</v>
      </c>
      <c r="D29" s="117"/>
      <c r="E29" s="117"/>
      <c r="F29" s="52" t="s">
        <v>25</v>
      </c>
      <c r="G29" s="117" t="s">
        <v>68</v>
      </c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117" t="s">
        <v>68</v>
      </c>
      <c r="D30" s="117"/>
      <c r="E30" s="117"/>
      <c r="F30" s="52" t="s">
        <v>25</v>
      </c>
      <c r="G30" s="117" t="s">
        <v>29</v>
      </c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52" t="s">
        <v>25</v>
      </c>
      <c r="G31" s="117"/>
      <c r="H31" s="117"/>
      <c r="I31" s="117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52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25"/>
      <c r="D33" s="125"/>
      <c r="E33" s="125"/>
      <c r="F33" s="58" t="s">
        <v>25</v>
      </c>
      <c r="G33" s="117"/>
      <c r="H33" s="117"/>
      <c r="I33" s="117"/>
      <c r="J33" s="5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52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52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52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52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52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52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52"/>
      <c r="G40" s="129" t="s">
        <v>33</v>
      </c>
      <c r="H40" s="129"/>
      <c r="I40" s="129"/>
      <c r="J40" s="22">
        <f>SUM(J27:J39)</f>
        <v>0</v>
      </c>
      <c r="K40" s="56"/>
      <c r="L40" s="57" t="s">
        <v>34</v>
      </c>
      <c r="M40" s="127">
        <f>(D24*F24)+(D25*F25)</f>
        <v>7871.33</v>
      </c>
      <c r="N40" s="128"/>
    </row>
    <row r="41" spans="1:15" ht="11.25" customHeight="1">
      <c r="A41" s="5"/>
      <c r="B41" s="5"/>
      <c r="C41" s="6"/>
      <c r="F41" s="52"/>
      <c r="G41" s="92" t="s">
        <v>35</v>
      </c>
      <c r="H41" s="92"/>
      <c r="I41" s="92"/>
      <c r="J41" s="51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52"/>
      <c r="G42" s="92" t="s">
        <v>38</v>
      </c>
      <c r="H42" s="92"/>
      <c r="I42" s="92"/>
      <c r="J42" s="23">
        <f>J40/J41</f>
        <v>0</v>
      </c>
      <c r="K42" s="126" t="s">
        <v>39</v>
      </c>
      <c r="L42" s="130"/>
      <c r="M42" s="131"/>
      <c r="N42" s="132"/>
    </row>
    <row r="43" spans="1:15" ht="15" customHeight="1">
      <c r="A43" s="5"/>
      <c r="B43" s="5"/>
      <c r="C43" s="6"/>
      <c r="F43" s="52"/>
      <c r="G43" s="92" t="s">
        <v>40</v>
      </c>
      <c r="H43" s="92"/>
      <c r="I43" s="92"/>
      <c r="J43" s="24">
        <v>22</v>
      </c>
      <c r="K43" s="56"/>
      <c r="L43" s="25" t="s">
        <v>28</v>
      </c>
      <c r="M43" s="133">
        <f>J42*J43</f>
        <v>0</v>
      </c>
      <c r="N43" s="134"/>
    </row>
    <row r="44" spans="1:15" ht="11.25" customHeight="1">
      <c r="A44" s="5"/>
      <c r="B44" s="5"/>
      <c r="C44" s="6"/>
      <c r="F44" s="52"/>
      <c r="G44" s="52"/>
      <c r="I44" s="51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52"/>
      <c r="G45" s="52"/>
      <c r="H45" s="51"/>
      <c r="I45" s="51"/>
      <c r="J45" s="25"/>
      <c r="K45" s="25"/>
      <c r="L45" s="25" t="s">
        <v>42</v>
      </c>
      <c r="M45" s="127"/>
      <c r="N45" s="128"/>
    </row>
    <row r="46" spans="1:15">
      <c r="A46" s="5"/>
      <c r="B46" s="5"/>
      <c r="E46" s="56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56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7871.33</v>
      </c>
      <c r="N47" s="134"/>
    </row>
    <row r="48" spans="1:15">
      <c r="A48" s="5"/>
      <c r="B48" s="5"/>
      <c r="E48" s="56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56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56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53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4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70</v>
      </c>
      <c r="C61" s="91"/>
      <c r="D61" s="91"/>
      <c r="E61" s="91"/>
      <c r="F61" s="91"/>
      <c r="G61" s="91"/>
      <c r="I61" s="91" t="s">
        <v>71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61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E19D-476B-4561-BE75-748303C410A5}">
  <sheetPr>
    <pageSetUpPr fitToPage="1"/>
  </sheetPr>
  <dimension ref="A1:S487"/>
  <sheetViews>
    <sheetView topLeftCell="A28" zoomScale="120" zoomScaleNormal="120" workbookViewId="0">
      <selection activeCell="Q32" sqref="Q3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13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51"/>
      <c r="M4" s="51"/>
      <c r="N4" s="8" t="s">
        <v>2</v>
      </c>
    </row>
    <row r="5" spans="1:19">
      <c r="A5" s="5"/>
      <c r="B5" s="5"/>
      <c r="G5" s="9"/>
      <c r="L5" s="51"/>
      <c r="M5" s="51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25</v>
      </c>
      <c r="K8" s="52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9371.33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55"/>
      <c r="B11" s="83">
        <f>$M$9</f>
        <v>9371.33</v>
      </c>
      <c r="C11" s="84"/>
      <c r="D11" s="85" t="s">
        <v>79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66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28</v>
      </c>
      <c r="F16" s="52" t="s">
        <v>5</v>
      </c>
      <c r="G16" s="103" t="s">
        <v>56</v>
      </c>
      <c r="H16" s="91"/>
      <c r="I16" s="52" t="s">
        <v>10</v>
      </c>
      <c r="J16" s="13">
        <v>30</v>
      </c>
      <c r="K16" s="52" t="s">
        <v>11</v>
      </c>
      <c r="L16" s="103" t="s">
        <v>56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 t="s">
        <v>14</v>
      </c>
      <c r="L18" s="109" t="s">
        <v>16</v>
      </c>
      <c r="M18" s="111"/>
      <c r="N18" s="14" t="s">
        <v>67</v>
      </c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52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>
        <v>2</v>
      </c>
      <c r="E24" s="52" t="s">
        <v>25</v>
      </c>
      <c r="F24" s="118">
        <v>3148.53</v>
      </c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52" t="s">
        <v>25</v>
      </c>
      <c r="F25" s="122">
        <v>1574.27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52"/>
      <c r="F26" s="123"/>
      <c r="G26" s="123"/>
      <c r="M26" s="120"/>
      <c r="N26" s="121"/>
    </row>
    <row r="27" spans="1:14">
      <c r="A27" s="5"/>
      <c r="B27" s="5" t="s">
        <v>5</v>
      </c>
      <c r="C27" s="117" t="s">
        <v>29</v>
      </c>
      <c r="D27" s="117"/>
      <c r="E27" s="117"/>
      <c r="F27" s="52" t="s">
        <v>25</v>
      </c>
      <c r="G27" s="117" t="s">
        <v>68</v>
      </c>
      <c r="H27" s="117"/>
      <c r="I27" s="117"/>
      <c r="J27" s="19"/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68</v>
      </c>
      <c r="D28" s="117"/>
      <c r="E28" s="117"/>
      <c r="F28" s="52" t="s">
        <v>25</v>
      </c>
      <c r="G28" s="117" t="s">
        <v>69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69</v>
      </c>
      <c r="D29" s="117"/>
      <c r="E29" s="117"/>
      <c r="F29" s="52" t="s">
        <v>25</v>
      </c>
      <c r="G29" s="117" t="s">
        <v>68</v>
      </c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117" t="s">
        <v>68</v>
      </c>
      <c r="D30" s="117"/>
      <c r="E30" s="117"/>
      <c r="F30" s="52" t="s">
        <v>25</v>
      </c>
      <c r="G30" s="117" t="s">
        <v>29</v>
      </c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52" t="s">
        <v>25</v>
      </c>
      <c r="G31" s="117"/>
      <c r="H31" s="117"/>
      <c r="I31" s="117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52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25"/>
      <c r="D33" s="125"/>
      <c r="E33" s="125"/>
      <c r="F33" s="58" t="s">
        <v>25</v>
      </c>
      <c r="G33" s="117"/>
      <c r="H33" s="117"/>
      <c r="I33" s="117"/>
      <c r="J33" s="5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52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52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52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52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52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52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52"/>
      <c r="G40" s="129" t="s">
        <v>33</v>
      </c>
      <c r="H40" s="129"/>
      <c r="I40" s="129"/>
      <c r="J40" s="22">
        <f>SUM(J27:J39)</f>
        <v>0</v>
      </c>
      <c r="K40" s="56"/>
      <c r="L40" s="57" t="s">
        <v>34</v>
      </c>
      <c r="M40" s="127">
        <f>(D24*F24)+(D25*F25)</f>
        <v>7871.33</v>
      </c>
      <c r="N40" s="128"/>
    </row>
    <row r="41" spans="1:15" ht="11.25" customHeight="1">
      <c r="A41" s="5"/>
      <c r="B41" s="5"/>
      <c r="C41" s="6"/>
      <c r="F41" s="52"/>
      <c r="G41" s="92" t="s">
        <v>35</v>
      </c>
      <c r="H41" s="92"/>
      <c r="I41" s="92"/>
      <c r="J41" s="51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52"/>
      <c r="G42" s="92" t="s">
        <v>38</v>
      </c>
      <c r="H42" s="92"/>
      <c r="I42" s="92"/>
      <c r="J42" s="23">
        <f>J40/J41</f>
        <v>0</v>
      </c>
      <c r="K42" s="126" t="s">
        <v>39</v>
      </c>
      <c r="L42" s="130"/>
      <c r="M42" s="131"/>
      <c r="N42" s="132"/>
    </row>
    <row r="43" spans="1:15" ht="15" customHeight="1">
      <c r="A43" s="5"/>
      <c r="B43" s="5"/>
      <c r="C43" s="6"/>
      <c r="F43" s="52"/>
      <c r="G43" s="92" t="s">
        <v>40</v>
      </c>
      <c r="H43" s="92"/>
      <c r="I43" s="92"/>
      <c r="J43" s="24">
        <v>22</v>
      </c>
      <c r="K43" s="56"/>
      <c r="L43" s="25" t="s">
        <v>28</v>
      </c>
      <c r="M43" s="133">
        <f>J42*J43</f>
        <v>0</v>
      </c>
      <c r="N43" s="134"/>
    </row>
    <row r="44" spans="1:15" ht="11.25" customHeight="1">
      <c r="A44" s="5"/>
      <c r="B44" s="5"/>
      <c r="C44" s="6"/>
      <c r="F44" s="52"/>
      <c r="G44" s="52"/>
      <c r="I44" s="51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52"/>
      <c r="G45" s="52"/>
      <c r="H45" s="51"/>
      <c r="I45" s="51"/>
      <c r="J45" s="25"/>
      <c r="K45" s="25"/>
      <c r="L45" s="25" t="s">
        <v>42</v>
      </c>
      <c r="M45" s="127">
        <f>250*6</f>
        <v>1500</v>
      </c>
      <c r="N45" s="128"/>
    </row>
    <row r="46" spans="1:15">
      <c r="A46" s="5"/>
      <c r="B46" s="5"/>
      <c r="E46" s="56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56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9371.33</v>
      </c>
      <c r="N47" s="134"/>
    </row>
    <row r="48" spans="1:15">
      <c r="A48" s="5"/>
      <c r="B48" s="5"/>
      <c r="E48" s="56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56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56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53"/>
      <c r="C59" s="52"/>
      <c r="D59" s="52"/>
      <c r="E59" s="52"/>
      <c r="F59" s="52"/>
      <c r="G59" s="52"/>
      <c r="I59" s="52"/>
      <c r="J59" s="52"/>
      <c r="K59" s="52"/>
      <c r="L59" s="52"/>
      <c r="M59" s="52"/>
      <c r="N59" s="54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70</v>
      </c>
      <c r="C61" s="91"/>
      <c r="D61" s="91"/>
      <c r="E61" s="91"/>
      <c r="F61" s="91"/>
      <c r="G61" s="91"/>
      <c r="I61" s="91" t="s">
        <v>77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78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9DF3-D8AD-46F0-BFDF-A3F06238DDEA}">
  <sheetPr>
    <pageSetUpPr fitToPage="1"/>
  </sheetPr>
  <dimension ref="A1:S487"/>
  <sheetViews>
    <sheetView topLeftCell="A25" zoomScale="120" zoomScaleNormal="120" workbookViewId="0">
      <selection activeCell="W19" sqref="W1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12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46"/>
      <c r="M4" s="46"/>
      <c r="N4" s="8" t="s">
        <v>2</v>
      </c>
    </row>
    <row r="5" spans="1:19">
      <c r="A5" s="5"/>
      <c r="B5" s="5"/>
      <c r="G5" s="9"/>
      <c r="L5" s="46"/>
      <c r="M5" s="46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22</v>
      </c>
      <c r="K8" s="45" t="s">
        <v>5</v>
      </c>
      <c r="L8" s="91" t="s">
        <v>56</v>
      </c>
      <c r="M8" s="91"/>
      <c r="N8" s="11">
        <v>2024</v>
      </c>
    </row>
    <row r="9" spans="1:19" ht="15" customHeight="1">
      <c r="A9" s="5"/>
      <c r="B9" s="5"/>
      <c r="K9" s="92" t="s">
        <v>6</v>
      </c>
      <c r="L9" s="92"/>
      <c r="M9" s="93">
        <f>M47</f>
        <v>1411.41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49"/>
      <c r="B11" s="83">
        <f>$M$9</f>
        <v>1411.41</v>
      </c>
      <c r="C11" s="84"/>
      <c r="D11" s="85" t="s">
        <v>62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63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24</v>
      </c>
      <c r="F16" s="45" t="s">
        <v>5</v>
      </c>
      <c r="G16" s="103" t="s">
        <v>56</v>
      </c>
      <c r="H16" s="91"/>
      <c r="I16" s="45" t="s">
        <v>10</v>
      </c>
      <c r="J16" s="13">
        <v>24</v>
      </c>
      <c r="K16" s="45" t="s">
        <v>11</v>
      </c>
      <c r="L16" s="103" t="s">
        <v>56</v>
      </c>
      <c r="M16" s="91"/>
      <c r="N16" s="11">
        <v>2024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/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45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/>
      <c r="E24" s="45" t="s">
        <v>25</v>
      </c>
      <c r="F24" s="118"/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45" t="s">
        <v>25</v>
      </c>
      <c r="F25" s="122">
        <v>1411.41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45"/>
      <c r="F26" s="123"/>
      <c r="G26" s="123"/>
      <c r="M26" s="120"/>
      <c r="N26" s="121"/>
    </row>
    <row r="27" spans="1:14">
      <c r="A27" s="5"/>
      <c r="B27" s="5" t="s">
        <v>5</v>
      </c>
      <c r="C27" s="91" t="s">
        <v>29</v>
      </c>
      <c r="D27" s="91"/>
      <c r="E27" s="91"/>
      <c r="F27" s="45" t="s">
        <v>25</v>
      </c>
      <c r="G27" s="117" t="s">
        <v>30</v>
      </c>
      <c r="H27" s="117"/>
      <c r="I27" s="117"/>
      <c r="J27" s="19"/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30</v>
      </c>
      <c r="D28" s="117"/>
      <c r="E28" s="117"/>
      <c r="F28" s="45" t="s">
        <v>25</v>
      </c>
      <c r="G28" s="117" t="s">
        <v>29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32</v>
      </c>
      <c r="D29" s="117"/>
      <c r="E29" s="117"/>
      <c r="F29" s="45" t="s">
        <v>25</v>
      </c>
      <c r="G29" s="117" t="s">
        <v>32</v>
      </c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91"/>
      <c r="D30" s="91"/>
      <c r="E30" s="91"/>
      <c r="F30" s="45" t="s">
        <v>25</v>
      </c>
      <c r="G30" s="117"/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45" t="s">
        <v>25</v>
      </c>
      <c r="G31" s="91"/>
      <c r="H31" s="91"/>
      <c r="I31" s="91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45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15"/>
      <c r="D33" s="115"/>
      <c r="E33" s="115"/>
      <c r="F33" s="45" t="s">
        <v>25</v>
      </c>
      <c r="G33" s="91"/>
      <c r="H33" s="91"/>
      <c r="I33" s="91"/>
      <c r="J33" s="1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45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45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45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45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45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45" t="s">
        <v>25</v>
      </c>
      <c r="G39" s="115"/>
      <c r="H39" s="115"/>
      <c r="I39" s="115"/>
      <c r="J39" s="21"/>
      <c r="K39" s="4" t="s">
        <v>31</v>
      </c>
      <c r="N39" s="11"/>
    </row>
    <row r="40" spans="1:15" ht="22.5">
      <c r="A40" s="5"/>
      <c r="B40" s="5"/>
      <c r="C40" s="6"/>
      <c r="F40" s="45"/>
      <c r="G40" s="129" t="s">
        <v>33</v>
      </c>
      <c r="H40" s="129"/>
      <c r="I40" s="129"/>
      <c r="J40" s="22">
        <f>SUM(J27:J39)</f>
        <v>0</v>
      </c>
      <c r="K40" s="50"/>
      <c r="L40" s="47" t="s">
        <v>34</v>
      </c>
      <c r="M40" s="127">
        <f>(D24*F24)+(D25*F25)</f>
        <v>1411.41</v>
      </c>
      <c r="N40" s="128"/>
    </row>
    <row r="41" spans="1:15" ht="11.25" customHeight="1">
      <c r="A41" s="5"/>
      <c r="B41" s="5"/>
      <c r="C41" s="6"/>
      <c r="F41" s="45"/>
      <c r="G41" s="92" t="s">
        <v>35</v>
      </c>
      <c r="H41" s="92"/>
      <c r="I41" s="92"/>
      <c r="J41" s="46">
        <v>9.5</v>
      </c>
      <c r="K41" s="126" t="s">
        <v>36</v>
      </c>
      <c r="L41" s="130"/>
      <c r="M41" s="131" t="s">
        <v>37</v>
      </c>
      <c r="N41" s="132"/>
    </row>
    <row r="42" spans="1:15" ht="10.5" customHeight="1">
      <c r="A42" s="5"/>
      <c r="B42" s="5"/>
      <c r="C42" s="6"/>
      <c r="F42" s="45"/>
      <c r="G42" s="92" t="s">
        <v>38</v>
      </c>
      <c r="H42" s="92"/>
      <c r="I42" s="92"/>
      <c r="J42" s="23">
        <f>J40/J41</f>
        <v>0</v>
      </c>
      <c r="K42" s="126" t="s">
        <v>39</v>
      </c>
      <c r="L42" s="130"/>
      <c r="M42" s="131"/>
      <c r="N42" s="132"/>
    </row>
    <row r="43" spans="1:15" ht="15" customHeight="1">
      <c r="A43" s="5"/>
      <c r="B43" s="5"/>
      <c r="C43" s="6"/>
      <c r="F43" s="45"/>
      <c r="G43" s="92" t="s">
        <v>40</v>
      </c>
      <c r="H43" s="92"/>
      <c r="I43" s="92"/>
      <c r="J43" s="24">
        <v>22</v>
      </c>
      <c r="K43" s="50"/>
      <c r="L43" s="25" t="s">
        <v>28</v>
      </c>
      <c r="M43" s="133">
        <f>J42*J43</f>
        <v>0</v>
      </c>
      <c r="N43" s="134"/>
    </row>
    <row r="44" spans="1:15" ht="11.25" customHeight="1">
      <c r="A44" s="5"/>
      <c r="B44" s="5"/>
      <c r="C44" s="6"/>
      <c r="F44" s="45"/>
      <c r="G44" s="45"/>
      <c r="I44" s="46"/>
      <c r="K44" s="126" t="s">
        <v>41</v>
      </c>
      <c r="L44" s="126"/>
      <c r="M44" s="127"/>
      <c r="N44" s="128"/>
    </row>
    <row r="45" spans="1:15">
      <c r="A45" s="5"/>
      <c r="B45" s="5"/>
      <c r="C45" s="6"/>
      <c r="F45" s="45"/>
      <c r="G45" s="45"/>
      <c r="H45" s="46"/>
      <c r="I45" s="46"/>
      <c r="J45" s="25"/>
      <c r="K45" s="25"/>
      <c r="L45" s="25" t="s">
        <v>42</v>
      </c>
      <c r="M45" s="127"/>
      <c r="N45" s="128"/>
    </row>
    <row r="46" spans="1:15">
      <c r="A46" s="5"/>
      <c r="B46" s="5"/>
      <c r="E46" s="50"/>
      <c r="F46" s="135"/>
      <c r="G46" s="135"/>
      <c r="H46" s="25"/>
      <c r="I46" s="25"/>
      <c r="J46" s="9"/>
      <c r="K46" s="126" t="s">
        <v>43</v>
      </c>
      <c r="L46" s="126" t="s">
        <v>43</v>
      </c>
      <c r="M46" s="127"/>
      <c r="N46" s="128"/>
      <c r="O46" s="26"/>
    </row>
    <row r="47" spans="1:15">
      <c r="A47" s="5"/>
      <c r="B47" s="5"/>
      <c r="E47" s="50"/>
      <c r="F47" s="135"/>
      <c r="G47" s="135"/>
      <c r="H47" s="25"/>
      <c r="I47" s="25"/>
      <c r="J47" s="25"/>
      <c r="K47" s="126" t="s">
        <v>44</v>
      </c>
      <c r="L47" s="126"/>
      <c r="M47" s="133">
        <f>SUM(M40:N46)</f>
        <v>1411.41</v>
      </c>
      <c r="N47" s="134"/>
    </row>
    <row r="48" spans="1:15">
      <c r="A48" s="5"/>
      <c r="B48" s="5"/>
      <c r="E48" s="50"/>
      <c r="F48" s="135"/>
      <c r="G48" s="135"/>
      <c r="H48" s="25"/>
      <c r="I48" s="25"/>
      <c r="J48" s="25"/>
      <c r="M48" s="127"/>
      <c r="N48" s="128"/>
    </row>
    <row r="49" spans="1:14">
      <c r="A49" s="5"/>
      <c r="B49" s="5"/>
      <c r="C49" s="9"/>
      <c r="E49" s="50"/>
      <c r="F49" s="135"/>
      <c r="G49" s="135"/>
      <c r="H49" s="25"/>
      <c r="I49" s="25"/>
      <c r="J49" s="25"/>
      <c r="M49" s="136"/>
      <c r="N49" s="137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L50" s="50"/>
      <c r="M50" s="30"/>
      <c r="N50" s="31"/>
    </row>
    <row r="51" spans="1:14">
      <c r="A51" s="5"/>
      <c r="B51" s="32"/>
      <c r="C51" s="33"/>
      <c r="D51" s="33"/>
      <c r="E51" s="33"/>
      <c r="F51" s="33"/>
      <c r="G51" s="34"/>
      <c r="N51" s="1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44"/>
      <c r="C59" s="45"/>
      <c r="D59" s="45"/>
      <c r="E59" s="45"/>
      <c r="F59" s="45"/>
      <c r="G59" s="45"/>
      <c r="I59" s="45"/>
      <c r="J59" s="45"/>
      <c r="K59" s="45"/>
      <c r="L59" s="45"/>
      <c r="M59" s="45"/>
      <c r="N59" s="48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48</v>
      </c>
      <c r="C61" s="91"/>
      <c r="D61" s="91"/>
      <c r="E61" s="91"/>
      <c r="F61" s="91"/>
      <c r="G61" s="91"/>
      <c r="I61" s="91" t="s">
        <v>64</v>
      </c>
      <c r="J61" s="91"/>
      <c r="K61" s="91"/>
      <c r="L61" s="91"/>
      <c r="M61" s="91"/>
      <c r="N61" s="144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65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141" t="s">
        <v>52</v>
      </c>
      <c r="J64" s="141"/>
      <c r="K64" s="141"/>
      <c r="L64" s="141"/>
      <c r="M64" s="141"/>
      <c r="N64" s="142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4371-7A5C-4BCF-BE1E-0810098AA3D8}">
  <sheetPr>
    <pageSetUpPr fitToPage="1"/>
  </sheetPr>
  <dimension ref="A1:S487"/>
  <sheetViews>
    <sheetView topLeftCell="A31" zoomScale="120" zoomScaleNormal="120" workbookViewId="0">
      <selection activeCell="F38" sqref="F38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1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46"/>
      <c r="M4" s="46"/>
      <c r="N4" s="8" t="s">
        <v>2</v>
      </c>
    </row>
    <row r="5" spans="1:19">
      <c r="A5" s="5"/>
      <c r="B5" s="5"/>
      <c r="G5" s="9"/>
      <c r="L5" s="46"/>
      <c r="M5" s="46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22</v>
      </c>
      <c r="K8" s="45" t="s">
        <v>5</v>
      </c>
      <c r="L8" s="91" t="s">
        <v>56</v>
      </c>
      <c r="M8" s="91"/>
      <c r="N8" s="11">
        <v>2025</v>
      </c>
    </row>
    <row r="9" spans="1:19" ht="15" customHeight="1">
      <c r="A9" s="5"/>
      <c r="B9" s="5"/>
      <c r="K9" s="92" t="s">
        <v>6</v>
      </c>
      <c r="L9" s="92"/>
      <c r="M9" s="93">
        <f>M48</f>
        <v>1470.82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49"/>
      <c r="B11" s="83">
        <f>$M$9</f>
        <v>1470.82</v>
      </c>
      <c r="C11" s="84"/>
      <c r="D11" s="85" t="s">
        <v>98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95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27</v>
      </c>
      <c r="F16" s="45" t="s">
        <v>5</v>
      </c>
      <c r="G16" s="103" t="s">
        <v>56</v>
      </c>
      <c r="H16" s="91"/>
      <c r="I16" s="45" t="s">
        <v>10</v>
      </c>
      <c r="J16" s="13">
        <v>27</v>
      </c>
      <c r="K16" s="45" t="s">
        <v>11</v>
      </c>
      <c r="L16" s="103" t="s">
        <v>56</v>
      </c>
      <c r="M16" s="91"/>
      <c r="N16" s="11">
        <v>2025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/>
      <c r="C20" s="113"/>
      <c r="D20" s="113"/>
      <c r="E20" s="114"/>
      <c r="F20" s="87"/>
      <c r="G20" s="115"/>
      <c r="H20" s="115"/>
      <c r="I20" s="116"/>
      <c r="J20" s="87"/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45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/>
      <c r="E24" s="45" t="s">
        <v>25</v>
      </c>
      <c r="F24" s="118"/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45" t="s">
        <v>25</v>
      </c>
      <c r="F25" s="122">
        <v>1470.82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45"/>
      <c r="F26" s="123"/>
      <c r="G26" s="123"/>
      <c r="M26" s="120"/>
      <c r="N26" s="121"/>
    </row>
    <row r="27" spans="1:14">
      <c r="A27" s="5"/>
      <c r="B27" s="5" t="s">
        <v>5</v>
      </c>
      <c r="C27" s="91" t="s">
        <v>29</v>
      </c>
      <c r="D27" s="91"/>
      <c r="E27" s="91"/>
      <c r="F27" s="45" t="s">
        <v>25</v>
      </c>
      <c r="G27" s="117" t="s">
        <v>92</v>
      </c>
      <c r="H27" s="117"/>
      <c r="I27" s="117"/>
      <c r="J27" s="19"/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92</v>
      </c>
      <c r="D28" s="117"/>
      <c r="E28" s="117"/>
      <c r="F28" s="45" t="s">
        <v>25</v>
      </c>
      <c r="G28" s="117" t="s">
        <v>29</v>
      </c>
      <c r="H28" s="117"/>
      <c r="I28" s="117"/>
      <c r="J28" s="19"/>
      <c r="K28" s="4" t="s">
        <v>31</v>
      </c>
      <c r="N28" s="20"/>
    </row>
    <row r="29" spans="1:14">
      <c r="A29" s="5"/>
      <c r="B29" s="5" t="s">
        <v>5</v>
      </c>
      <c r="C29" s="117" t="s">
        <v>32</v>
      </c>
      <c r="D29" s="117"/>
      <c r="E29" s="117"/>
      <c r="F29" s="45" t="s">
        <v>25</v>
      </c>
      <c r="G29" s="117" t="s">
        <v>32</v>
      </c>
      <c r="H29" s="117"/>
      <c r="I29" s="117"/>
      <c r="J29" s="19"/>
      <c r="K29" s="4" t="s">
        <v>31</v>
      </c>
      <c r="N29" s="11"/>
    </row>
    <row r="30" spans="1:14">
      <c r="A30" s="5"/>
      <c r="B30" s="5" t="s">
        <v>5</v>
      </c>
      <c r="C30" s="91"/>
      <c r="D30" s="91"/>
      <c r="E30" s="91"/>
      <c r="F30" s="45" t="s">
        <v>25</v>
      </c>
      <c r="G30" s="117"/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45" t="s">
        <v>25</v>
      </c>
      <c r="G31" s="91"/>
      <c r="H31" s="91"/>
      <c r="I31" s="91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45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15"/>
      <c r="D33" s="115"/>
      <c r="E33" s="115"/>
      <c r="F33" s="45" t="s">
        <v>25</v>
      </c>
      <c r="G33" s="91"/>
      <c r="H33" s="91"/>
      <c r="I33" s="91"/>
      <c r="J33" s="1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45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45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45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45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45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45" t="s">
        <v>25</v>
      </c>
      <c r="G39" s="115"/>
      <c r="H39" s="115"/>
      <c r="I39" s="115"/>
      <c r="J39" s="21"/>
      <c r="K39" s="4" t="s">
        <v>31</v>
      </c>
      <c r="N39" s="11"/>
    </row>
    <row r="40" spans="1:15">
      <c r="A40" s="5"/>
      <c r="B40" s="5"/>
      <c r="C40" s="6"/>
      <c r="F40" s="45"/>
      <c r="G40" s="129" t="s">
        <v>33</v>
      </c>
      <c r="H40" s="129"/>
      <c r="I40" s="129"/>
      <c r="J40" s="22">
        <f>SUM(J27:J39)</f>
        <v>0</v>
      </c>
      <c r="K40" s="50"/>
      <c r="L40" s="47" t="s">
        <v>90</v>
      </c>
      <c r="M40" s="127">
        <v>0</v>
      </c>
      <c r="N40" s="128"/>
    </row>
    <row r="41" spans="1:15" ht="11.25" customHeight="1">
      <c r="A41" s="5"/>
      <c r="B41" s="5"/>
      <c r="C41" s="6"/>
      <c r="F41" s="45"/>
      <c r="G41" s="92" t="s">
        <v>35</v>
      </c>
      <c r="H41" s="92"/>
      <c r="I41" s="92"/>
      <c r="J41" s="46">
        <v>9.5</v>
      </c>
      <c r="K41" s="82"/>
      <c r="L41" s="79" t="s">
        <v>91</v>
      </c>
      <c r="M41" s="127">
        <v>1470.82</v>
      </c>
      <c r="N41" s="128"/>
    </row>
    <row r="42" spans="1:15" ht="10.5" customHeight="1">
      <c r="A42" s="5"/>
      <c r="B42" s="5"/>
      <c r="C42" s="6"/>
      <c r="F42" s="45"/>
      <c r="G42" s="92" t="s">
        <v>38</v>
      </c>
      <c r="H42" s="92"/>
      <c r="I42" s="92"/>
      <c r="J42" s="23">
        <f>J40/J41</f>
        <v>0</v>
      </c>
      <c r="K42" s="126" t="s">
        <v>36</v>
      </c>
      <c r="L42" s="130"/>
      <c r="M42" s="131" t="s">
        <v>37</v>
      </c>
      <c r="N42" s="132"/>
    </row>
    <row r="43" spans="1:15" ht="15" customHeight="1">
      <c r="A43" s="5"/>
      <c r="B43" s="5"/>
      <c r="C43" s="6"/>
      <c r="F43" s="45"/>
      <c r="G43" s="92" t="s">
        <v>40</v>
      </c>
      <c r="H43" s="92"/>
      <c r="I43" s="92"/>
      <c r="J43" s="24">
        <v>22</v>
      </c>
      <c r="K43" s="126" t="s">
        <v>39</v>
      </c>
      <c r="L43" s="130"/>
      <c r="M43" s="131"/>
      <c r="N43" s="132"/>
    </row>
    <row r="44" spans="1:15" ht="11.25" customHeight="1">
      <c r="A44" s="5"/>
      <c r="B44" s="5"/>
      <c r="C44" s="6"/>
      <c r="F44" s="45"/>
      <c r="G44" s="45"/>
      <c r="I44" s="46"/>
      <c r="K44" s="50"/>
      <c r="L44" s="25" t="s">
        <v>28</v>
      </c>
      <c r="M44" s="133">
        <f>J42*J43</f>
        <v>0</v>
      </c>
      <c r="N44" s="134"/>
    </row>
    <row r="45" spans="1:15" ht="11.25" customHeight="1">
      <c r="A45" s="5"/>
      <c r="B45" s="5"/>
      <c r="C45" s="6"/>
      <c r="F45" s="45"/>
      <c r="G45" s="45"/>
      <c r="H45" s="46"/>
      <c r="I45" s="46"/>
      <c r="J45" s="25"/>
      <c r="K45" s="126" t="s">
        <v>41</v>
      </c>
      <c r="L45" s="130"/>
      <c r="M45" s="127"/>
      <c r="N45" s="128"/>
    </row>
    <row r="46" spans="1:15" ht="11.25" customHeight="1">
      <c r="A46" s="5"/>
      <c r="B46" s="5"/>
      <c r="E46" s="50"/>
      <c r="F46" s="135"/>
      <c r="G46" s="135"/>
      <c r="H46" s="25"/>
      <c r="I46" s="25"/>
      <c r="J46" s="9"/>
      <c r="K46" s="25"/>
      <c r="L46" s="25" t="s">
        <v>42</v>
      </c>
      <c r="M46" s="127"/>
      <c r="N46" s="128"/>
      <c r="O46" s="26"/>
    </row>
    <row r="47" spans="1:15" ht="11.25" customHeight="1">
      <c r="A47" s="5"/>
      <c r="B47" s="5"/>
      <c r="E47" s="50"/>
      <c r="F47" s="135"/>
      <c r="G47" s="135"/>
      <c r="H47" s="25"/>
      <c r="I47" s="25"/>
      <c r="J47" s="25"/>
      <c r="K47" s="126" t="s">
        <v>43</v>
      </c>
      <c r="L47" s="130" t="s">
        <v>43</v>
      </c>
      <c r="M47" s="127"/>
      <c r="N47" s="128"/>
    </row>
    <row r="48" spans="1:15" ht="11.25" customHeight="1">
      <c r="A48" s="5"/>
      <c r="B48" s="5"/>
      <c r="E48" s="50"/>
      <c r="F48" s="135"/>
      <c r="G48" s="135"/>
      <c r="H48" s="25"/>
      <c r="I48" s="25"/>
      <c r="J48" s="25"/>
      <c r="K48" s="126" t="s">
        <v>44</v>
      </c>
      <c r="L48" s="130"/>
      <c r="M48" s="133">
        <f>SUM(M40:N47)</f>
        <v>1470.82</v>
      </c>
      <c r="N48" s="134"/>
    </row>
    <row r="49" spans="1:14">
      <c r="A49" s="5"/>
      <c r="B49" s="5"/>
      <c r="C49" s="9"/>
      <c r="E49" s="50"/>
      <c r="F49" s="135"/>
      <c r="G49" s="135"/>
      <c r="H49" s="25"/>
      <c r="I49" s="25"/>
      <c r="J49" s="25"/>
      <c r="M49" s="127"/>
      <c r="N49" s="128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M50" s="136"/>
      <c r="N50" s="137"/>
    </row>
    <row r="51" spans="1:14">
      <c r="A51" s="5"/>
      <c r="B51" s="32"/>
      <c r="C51" s="33"/>
      <c r="D51" s="33"/>
      <c r="E51" s="33"/>
      <c r="F51" s="33"/>
      <c r="G51" s="34"/>
      <c r="L51" s="50"/>
      <c r="M51" s="30"/>
      <c r="N51" s="3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44"/>
      <c r="C59" s="45"/>
      <c r="D59" s="45"/>
      <c r="E59" s="45"/>
      <c r="F59" s="45"/>
      <c r="G59" s="45"/>
      <c r="I59" s="45"/>
      <c r="J59" s="45"/>
      <c r="K59" s="45"/>
      <c r="L59" s="45"/>
      <c r="M59" s="45"/>
      <c r="N59" s="48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48</v>
      </c>
      <c r="C61" s="91"/>
      <c r="D61" s="91"/>
      <c r="E61" s="91"/>
      <c r="F61" s="91"/>
      <c r="G61" s="91"/>
      <c r="H61" s="150" t="s">
        <v>57</v>
      </c>
      <c r="I61" s="150"/>
      <c r="J61" s="150"/>
      <c r="K61" s="150"/>
      <c r="L61" s="150"/>
      <c r="M61" s="150"/>
      <c r="N61" s="108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58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76" t="s">
        <v>52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11:C11"/>
    <mergeCell ref="D11:N11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M2:N2"/>
    <mergeCell ref="L3:M3"/>
    <mergeCell ref="L8:M8"/>
    <mergeCell ref="K9:L9"/>
    <mergeCell ref="M9:N9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5:L45"/>
    <mergeCell ref="M45:N45"/>
    <mergeCell ref="C39:E39"/>
    <mergeCell ref="G39:I39"/>
    <mergeCell ref="G40:I40"/>
    <mergeCell ref="M40:N40"/>
    <mergeCell ref="G41:I41"/>
    <mergeCell ref="K42:L42"/>
    <mergeCell ref="M42:N42"/>
    <mergeCell ref="G42:I42"/>
    <mergeCell ref="K43:L43"/>
    <mergeCell ref="M43:N43"/>
    <mergeCell ref="G43:I43"/>
    <mergeCell ref="M44:N44"/>
    <mergeCell ref="M41:N41"/>
    <mergeCell ref="M46:N46"/>
    <mergeCell ref="F46:G46"/>
    <mergeCell ref="K47:L47"/>
    <mergeCell ref="M47:N47"/>
    <mergeCell ref="F47:G47"/>
    <mergeCell ref="K48:L48"/>
    <mergeCell ref="M48:N48"/>
    <mergeCell ref="F48:G48"/>
    <mergeCell ref="M49:N49"/>
    <mergeCell ref="F49:G49"/>
    <mergeCell ref="M50:N50"/>
    <mergeCell ref="B58:G58"/>
    <mergeCell ref="I58:N58"/>
    <mergeCell ref="B64:G64"/>
    <mergeCell ref="B60:G60"/>
    <mergeCell ref="B61:G61"/>
    <mergeCell ref="B62:G62"/>
    <mergeCell ref="B63:G63"/>
    <mergeCell ref="H61:N61"/>
    <mergeCell ref="I63:N63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5492-4D3C-4EF3-A438-23AED3A50E99}">
  <sheetPr>
    <pageSetUpPr fitToPage="1"/>
  </sheetPr>
  <dimension ref="A1:S487"/>
  <sheetViews>
    <sheetView tabSelected="1" zoomScale="120" zoomScaleNormal="120" workbookViewId="0">
      <selection activeCell="R22" sqref="R2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87">
        <v>2</v>
      </c>
      <c r="N2" s="88"/>
    </row>
    <row r="3" spans="1:19">
      <c r="A3" s="5"/>
      <c r="B3" s="5"/>
      <c r="L3" s="89" t="s">
        <v>1</v>
      </c>
      <c r="M3" s="90"/>
      <c r="N3" s="7">
        <v>7862</v>
      </c>
    </row>
    <row r="4" spans="1:19">
      <c r="A4" s="5"/>
      <c r="B4" s="5"/>
      <c r="L4" s="78"/>
      <c r="M4" s="78"/>
      <c r="N4" s="8" t="s">
        <v>2</v>
      </c>
    </row>
    <row r="5" spans="1:19">
      <c r="A5" s="5"/>
      <c r="B5" s="5"/>
      <c r="G5" s="9"/>
      <c r="L5" s="78"/>
      <c r="M5" s="78"/>
      <c r="N5" s="10"/>
    </row>
    <row r="6" spans="1:19">
      <c r="A6" s="5"/>
      <c r="B6" s="5"/>
      <c r="G6" s="9" t="s">
        <v>3</v>
      </c>
      <c r="N6" s="11"/>
    </row>
    <row r="7" spans="1:19">
      <c r="A7" s="5"/>
      <c r="B7" s="5"/>
      <c r="F7" s="9"/>
      <c r="G7" s="9"/>
      <c r="N7" s="11"/>
    </row>
    <row r="8" spans="1:19" ht="12" thickBot="1">
      <c r="A8" s="5"/>
      <c r="B8" s="5"/>
      <c r="G8" s="4" t="s">
        <v>4</v>
      </c>
      <c r="J8" s="12">
        <v>22</v>
      </c>
      <c r="K8" s="75" t="s">
        <v>5</v>
      </c>
      <c r="L8" s="91" t="s">
        <v>56</v>
      </c>
      <c r="M8" s="91"/>
      <c r="N8" s="11">
        <v>2025</v>
      </c>
    </row>
    <row r="9" spans="1:19" ht="15" customHeight="1">
      <c r="A9" s="5"/>
      <c r="B9" s="5"/>
      <c r="K9" s="92" t="s">
        <v>6</v>
      </c>
      <c r="L9" s="92"/>
      <c r="M9" s="93">
        <f>M48</f>
        <v>3814.1189473684208</v>
      </c>
      <c r="N9" s="94"/>
    </row>
    <row r="10" spans="1:19" ht="13.5" customHeight="1">
      <c r="A10" s="5"/>
      <c r="B10" s="5" t="s">
        <v>7</v>
      </c>
      <c r="N10" s="11"/>
    </row>
    <row r="11" spans="1:19" ht="11.25" customHeight="1">
      <c r="A11" s="81"/>
      <c r="B11" s="83">
        <f>$M$9</f>
        <v>3814.1189473684208</v>
      </c>
      <c r="C11" s="84"/>
      <c r="D11" s="85" t="s">
        <v>99</v>
      </c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9" ht="11.25" customHeight="1">
      <c r="A12" s="5"/>
      <c r="B12" s="5" t="s">
        <v>8</v>
      </c>
      <c r="N12" s="11"/>
    </row>
    <row r="13" spans="1:19" ht="12.75" customHeight="1">
      <c r="A13" s="5"/>
      <c r="B13" s="99" t="s">
        <v>95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9" ht="11.25" customHeight="1">
      <c r="A14" s="5"/>
      <c r="B14" s="102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9" ht="11.25" customHeight="1">
      <c r="A15" s="5"/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S15" s="4" t="s">
        <v>9</v>
      </c>
    </row>
    <row r="16" spans="1:19" ht="11.25" customHeight="1">
      <c r="A16" s="5"/>
      <c r="B16" s="5"/>
      <c r="E16" s="13">
        <v>27</v>
      </c>
      <c r="F16" s="75" t="s">
        <v>5</v>
      </c>
      <c r="G16" s="103" t="s">
        <v>56</v>
      </c>
      <c r="H16" s="91"/>
      <c r="I16" s="75" t="s">
        <v>10</v>
      </c>
      <c r="J16" s="13">
        <v>27</v>
      </c>
      <c r="K16" s="75" t="s">
        <v>11</v>
      </c>
      <c r="L16" s="103" t="s">
        <v>56</v>
      </c>
      <c r="M16" s="91"/>
      <c r="N16" s="11">
        <v>2025</v>
      </c>
    </row>
    <row r="17" spans="1:14" ht="12" customHeight="1" thickBot="1">
      <c r="A17" s="5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12" customHeight="1" thickBot="1">
      <c r="A18" s="5"/>
      <c r="B18" s="107" t="s">
        <v>12</v>
      </c>
      <c r="C18" s="108"/>
      <c r="D18" s="14"/>
      <c r="E18" s="109" t="s">
        <v>13</v>
      </c>
      <c r="F18" s="110"/>
      <c r="G18" s="111"/>
      <c r="H18" s="14" t="s">
        <v>14</v>
      </c>
      <c r="I18" s="109" t="s">
        <v>15</v>
      </c>
      <c r="J18" s="111"/>
      <c r="K18" s="14"/>
      <c r="L18" s="109" t="s">
        <v>16</v>
      </c>
      <c r="M18" s="111"/>
      <c r="N18" s="14"/>
    </row>
    <row r="19" spans="1:14">
      <c r="A19" s="5"/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>
      <c r="A20" s="5"/>
      <c r="B20" s="112" t="s">
        <v>96</v>
      </c>
      <c r="C20" s="113"/>
      <c r="D20" s="113"/>
      <c r="E20" s="114"/>
      <c r="F20" s="87" t="s">
        <v>97</v>
      </c>
      <c r="G20" s="115"/>
      <c r="H20" s="115"/>
      <c r="I20" s="116"/>
      <c r="J20" s="87">
        <v>6</v>
      </c>
      <c r="K20" s="116"/>
      <c r="L20" s="87"/>
      <c r="M20" s="115"/>
      <c r="N20" s="88"/>
    </row>
    <row r="21" spans="1:14">
      <c r="A21" s="5"/>
      <c r="B21" s="124" t="s">
        <v>17</v>
      </c>
      <c r="C21" s="96"/>
      <c r="D21" s="96"/>
      <c r="E21" s="97"/>
      <c r="F21" s="95" t="s">
        <v>18</v>
      </c>
      <c r="G21" s="96"/>
      <c r="H21" s="96"/>
      <c r="I21" s="97"/>
      <c r="J21" s="95" t="s">
        <v>19</v>
      </c>
      <c r="K21" s="97"/>
      <c r="L21" s="95" t="s">
        <v>20</v>
      </c>
      <c r="M21" s="96"/>
      <c r="N21" s="98"/>
    </row>
    <row r="22" spans="1:14">
      <c r="A22" s="5"/>
      <c r="B22" s="15" t="s">
        <v>21</v>
      </c>
      <c r="E22" s="9"/>
      <c r="N22" s="11"/>
    </row>
    <row r="23" spans="1:14">
      <c r="A23" s="5"/>
      <c r="B23" s="5"/>
      <c r="C23" s="4" t="s">
        <v>22</v>
      </c>
      <c r="E23" s="75"/>
      <c r="F23" s="91" t="s">
        <v>23</v>
      </c>
      <c r="G23" s="91"/>
      <c r="J23" s="9"/>
      <c r="N23" s="11"/>
    </row>
    <row r="24" spans="1:14">
      <c r="A24" s="5"/>
      <c r="B24" s="5" t="s">
        <v>24</v>
      </c>
      <c r="D24" s="16"/>
      <c r="E24" s="75" t="s">
        <v>25</v>
      </c>
      <c r="F24" s="118"/>
      <c r="G24" s="119"/>
      <c r="H24" s="4" t="s">
        <v>26</v>
      </c>
      <c r="J24" s="17"/>
      <c r="M24" s="120"/>
      <c r="N24" s="121"/>
    </row>
    <row r="25" spans="1:14">
      <c r="A25" s="5"/>
      <c r="B25" s="5" t="s">
        <v>24</v>
      </c>
      <c r="D25" s="16">
        <v>1</v>
      </c>
      <c r="E25" s="75" t="s">
        <v>25</v>
      </c>
      <c r="F25" s="122">
        <v>1244.54</v>
      </c>
      <c r="G25" s="122"/>
      <c r="H25" s="4" t="s">
        <v>27</v>
      </c>
      <c r="J25" s="9"/>
      <c r="M25" s="120"/>
      <c r="N25" s="121"/>
    </row>
    <row r="26" spans="1:14">
      <c r="A26" s="5"/>
      <c r="B26" s="15" t="s">
        <v>28</v>
      </c>
      <c r="D26" s="18"/>
      <c r="E26" s="75"/>
      <c r="F26" s="123"/>
      <c r="G26" s="123"/>
      <c r="M26" s="120"/>
      <c r="N26" s="121"/>
    </row>
    <row r="27" spans="1:14">
      <c r="A27" s="5"/>
      <c r="B27" s="5" t="s">
        <v>5</v>
      </c>
      <c r="C27" s="91" t="s">
        <v>29</v>
      </c>
      <c r="D27" s="91"/>
      <c r="E27" s="91"/>
      <c r="F27" s="75" t="s">
        <v>25</v>
      </c>
      <c r="G27" s="117" t="s">
        <v>92</v>
      </c>
      <c r="H27" s="117"/>
      <c r="I27" s="117"/>
      <c r="J27" s="19">
        <v>254</v>
      </c>
      <c r="K27" s="4" t="s">
        <v>31</v>
      </c>
      <c r="M27" s="120"/>
      <c r="N27" s="121"/>
    </row>
    <row r="28" spans="1:14">
      <c r="A28" s="5"/>
      <c r="B28" s="5" t="s">
        <v>5</v>
      </c>
      <c r="C28" s="117" t="s">
        <v>92</v>
      </c>
      <c r="D28" s="117"/>
      <c r="E28" s="117"/>
      <c r="F28" s="75" t="s">
        <v>25</v>
      </c>
      <c r="G28" s="117" t="s">
        <v>29</v>
      </c>
      <c r="H28" s="117"/>
      <c r="I28" s="117"/>
      <c r="J28" s="19">
        <v>254</v>
      </c>
      <c r="K28" s="4" t="s">
        <v>31</v>
      </c>
      <c r="N28" s="20"/>
    </row>
    <row r="29" spans="1:14">
      <c r="A29" s="5"/>
      <c r="B29" s="5" t="s">
        <v>5</v>
      </c>
      <c r="C29" s="117" t="s">
        <v>32</v>
      </c>
      <c r="D29" s="117"/>
      <c r="E29" s="117"/>
      <c r="F29" s="75" t="s">
        <v>25</v>
      </c>
      <c r="G29" s="117" t="s">
        <v>32</v>
      </c>
      <c r="H29" s="117"/>
      <c r="I29" s="117"/>
      <c r="J29" s="19">
        <v>200</v>
      </c>
      <c r="K29" s="4" t="s">
        <v>31</v>
      </c>
      <c r="N29" s="11"/>
    </row>
    <row r="30" spans="1:14">
      <c r="A30" s="5"/>
      <c r="B30" s="5" t="s">
        <v>5</v>
      </c>
      <c r="C30" s="91"/>
      <c r="D30" s="91"/>
      <c r="E30" s="91"/>
      <c r="F30" s="75" t="s">
        <v>25</v>
      </c>
      <c r="G30" s="117"/>
      <c r="H30" s="117"/>
      <c r="I30" s="117"/>
      <c r="J30" s="19"/>
      <c r="K30" s="4" t="s">
        <v>31</v>
      </c>
      <c r="N30" s="11"/>
    </row>
    <row r="31" spans="1:14" ht="11.25" customHeight="1">
      <c r="A31" s="5"/>
      <c r="B31" s="5" t="s">
        <v>5</v>
      </c>
      <c r="C31" s="117"/>
      <c r="D31" s="117"/>
      <c r="E31" s="117"/>
      <c r="F31" s="75" t="s">
        <v>25</v>
      </c>
      <c r="G31" s="91"/>
      <c r="H31" s="91"/>
      <c r="I31" s="91"/>
      <c r="J31" s="19"/>
      <c r="K31" s="4" t="s">
        <v>31</v>
      </c>
      <c r="N31" s="11"/>
    </row>
    <row r="32" spans="1:14">
      <c r="A32" s="5"/>
      <c r="B32" s="5" t="s">
        <v>5</v>
      </c>
      <c r="C32" s="91"/>
      <c r="D32" s="91"/>
      <c r="E32" s="91"/>
      <c r="F32" s="75" t="s">
        <v>25</v>
      </c>
      <c r="G32" s="91"/>
      <c r="H32" s="91"/>
      <c r="I32" s="91"/>
      <c r="J32" s="19"/>
      <c r="K32" s="4" t="s">
        <v>31</v>
      </c>
      <c r="N32" s="11"/>
    </row>
    <row r="33" spans="1:15" ht="11.25" customHeight="1">
      <c r="A33" s="5"/>
      <c r="B33" s="5" t="s">
        <v>5</v>
      </c>
      <c r="C33" s="115"/>
      <c r="D33" s="115"/>
      <c r="E33" s="115"/>
      <c r="F33" s="75" t="s">
        <v>25</v>
      </c>
      <c r="G33" s="91"/>
      <c r="H33" s="91"/>
      <c r="I33" s="91"/>
      <c r="J33" s="19"/>
      <c r="K33" s="4" t="s">
        <v>31</v>
      </c>
      <c r="N33" s="11"/>
    </row>
    <row r="34" spans="1:15">
      <c r="A34" s="5"/>
      <c r="B34" s="5" t="s">
        <v>5</v>
      </c>
      <c r="C34" s="91"/>
      <c r="D34" s="91"/>
      <c r="E34" s="91"/>
      <c r="F34" s="75" t="s">
        <v>25</v>
      </c>
      <c r="G34" s="91"/>
      <c r="H34" s="91"/>
      <c r="I34" s="91"/>
      <c r="J34" s="19"/>
      <c r="K34" s="4" t="s">
        <v>31</v>
      </c>
      <c r="N34" s="11"/>
    </row>
    <row r="35" spans="1:15">
      <c r="A35" s="5"/>
      <c r="B35" s="5"/>
      <c r="C35" s="91"/>
      <c r="D35" s="91"/>
      <c r="E35" s="91"/>
      <c r="F35" s="75" t="s">
        <v>25</v>
      </c>
      <c r="G35" s="91"/>
      <c r="H35" s="91"/>
      <c r="I35" s="91"/>
      <c r="J35" s="19"/>
      <c r="K35" s="4" t="s">
        <v>31</v>
      </c>
      <c r="N35" s="11"/>
    </row>
    <row r="36" spans="1:15">
      <c r="A36" s="5"/>
      <c r="B36" s="5"/>
      <c r="C36" s="91"/>
      <c r="D36" s="91"/>
      <c r="E36" s="91"/>
      <c r="F36" s="75" t="s">
        <v>25</v>
      </c>
      <c r="G36" s="91"/>
      <c r="H36" s="91"/>
      <c r="I36" s="91"/>
      <c r="J36" s="19"/>
      <c r="K36" s="4" t="s">
        <v>31</v>
      </c>
      <c r="N36" s="11"/>
    </row>
    <row r="37" spans="1:15">
      <c r="A37" s="5"/>
      <c r="B37" s="5"/>
      <c r="C37" s="91"/>
      <c r="D37" s="91"/>
      <c r="E37" s="91"/>
      <c r="F37" s="75" t="s">
        <v>25</v>
      </c>
      <c r="G37" s="91"/>
      <c r="H37" s="91"/>
      <c r="I37" s="91"/>
      <c r="J37" s="19"/>
      <c r="K37" s="4" t="s">
        <v>31</v>
      </c>
      <c r="N37" s="11"/>
    </row>
    <row r="38" spans="1:15">
      <c r="A38" s="5"/>
      <c r="B38" s="5"/>
      <c r="C38" s="91"/>
      <c r="D38" s="91"/>
      <c r="E38" s="91"/>
      <c r="F38" s="75" t="s">
        <v>25</v>
      </c>
      <c r="G38" s="91"/>
      <c r="H38" s="91"/>
      <c r="I38" s="91"/>
      <c r="J38" s="19"/>
      <c r="K38" s="4" t="s">
        <v>31</v>
      </c>
      <c r="N38" s="11"/>
    </row>
    <row r="39" spans="1:15">
      <c r="A39" s="5"/>
      <c r="B39" s="5"/>
      <c r="C39" s="115"/>
      <c r="D39" s="115"/>
      <c r="E39" s="115"/>
      <c r="F39" s="75" t="s">
        <v>25</v>
      </c>
      <c r="G39" s="115"/>
      <c r="H39" s="115"/>
      <c r="I39" s="115"/>
      <c r="J39" s="21"/>
      <c r="K39" s="4" t="s">
        <v>31</v>
      </c>
      <c r="N39" s="11"/>
    </row>
    <row r="40" spans="1:15">
      <c r="A40" s="5"/>
      <c r="B40" s="5"/>
      <c r="C40" s="6"/>
      <c r="F40" s="75"/>
      <c r="G40" s="129" t="s">
        <v>33</v>
      </c>
      <c r="H40" s="129"/>
      <c r="I40" s="129"/>
      <c r="J40" s="22">
        <f>SUM(J27:J39)</f>
        <v>708</v>
      </c>
      <c r="K40" s="82"/>
      <c r="L40" s="79" t="s">
        <v>90</v>
      </c>
      <c r="M40" s="127">
        <v>0</v>
      </c>
      <c r="N40" s="128"/>
    </row>
    <row r="41" spans="1:15" ht="11.25" customHeight="1">
      <c r="A41" s="5"/>
      <c r="B41" s="5"/>
      <c r="C41" s="6"/>
      <c r="F41" s="75"/>
      <c r="G41" s="92" t="s">
        <v>35</v>
      </c>
      <c r="H41" s="92"/>
      <c r="I41" s="92"/>
      <c r="J41" s="78">
        <v>9.5</v>
      </c>
      <c r="K41" s="82"/>
      <c r="L41" s="79" t="s">
        <v>91</v>
      </c>
      <c r="M41" s="127">
        <f>+F25+F24</f>
        <v>1244.54</v>
      </c>
      <c r="N41" s="128"/>
    </row>
    <row r="42" spans="1:15" ht="10.5" customHeight="1">
      <c r="A42" s="5"/>
      <c r="B42" s="5"/>
      <c r="C42" s="6"/>
      <c r="F42" s="75"/>
      <c r="G42" s="92" t="s">
        <v>38</v>
      </c>
      <c r="H42" s="92"/>
      <c r="I42" s="92"/>
      <c r="J42" s="23">
        <f>J40/J41</f>
        <v>74.526315789473685</v>
      </c>
      <c r="K42" s="126" t="s">
        <v>36</v>
      </c>
      <c r="L42" s="130"/>
      <c r="M42" s="131">
        <v>0</v>
      </c>
      <c r="N42" s="132"/>
    </row>
    <row r="43" spans="1:15" ht="15" customHeight="1">
      <c r="A43" s="5"/>
      <c r="B43" s="5"/>
      <c r="C43" s="6"/>
      <c r="F43" s="75"/>
      <c r="G43" s="92" t="s">
        <v>40</v>
      </c>
      <c r="H43" s="92"/>
      <c r="I43" s="92"/>
      <c r="J43" s="24">
        <v>22</v>
      </c>
      <c r="K43" s="126" t="s">
        <v>39</v>
      </c>
      <c r="L43" s="130"/>
      <c r="M43" s="131">
        <v>680</v>
      </c>
      <c r="N43" s="132"/>
    </row>
    <row r="44" spans="1:15" ht="11.25" customHeight="1">
      <c r="A44" s="5"/>
      <c r="B44" s="5"/>
      <c r="C44" s="6"/>
      <c r="F44" s="75"/>
      <c r="G44" s="75"/>
      <c r="I44" s="78"/>
      <c r="K44" s="82"/>
      <c r="L44" s="25" t="s">
        <v>28</v>
      </c>
      <c r="M44" s="133">
        <f>J42*J43</f>
        <v>1639.578947368421</v>
      </c>
      <c r="N44" s="134"/>
    </row>
    <row r="45" spans="1:15" ht="11.25" customHeight="1">
      <c r="A45" s="5"/>
      <c r="B45" s="5"/>
      <c r="C45" s="6"/>
      <c r="F45" s="75"/>
      <c r="G45" s="75"/>
      <c r="H45" s="78"/>
      <c r="I45" s="78"/>
      <c r="J45" s="25"/>
      <c r="K45" s="126" t="s">
        <v>41</v>
      </c>
      <c r="L45" s="130"/>
      <c r="M45" s="127">
        <v>250</v>
      </c>
      <c r="N45" s="128"/>
    </row>
    <row r="46" spans="1:15" ht="11.25" customHeight="1">
      <c r="A46" s="5"/>
      <c r="B46" s="5"/>
      <c r="E46" s="82"/>
      <c r="F46" s="135"/>
      <c r="G46" s="135"/>
      <c r="H46" s="25"/>
      <c r="I46" s="25"/>
      <c r="J46" s="9"/>
      <c r="K46" s="25"/>
      <c r="L46" s="25" t="s">
        <v>42</v>
      </c>
      <c r="M46" s="127"/>
      <c r="N46" s="128"/>
      <c r="O46" s="26"/>
    </row>
    <row r="47" spans="1:15" ht="11.25" customHeight="1" thickBot="1">
      <c r="A47" s="5"/>
      <c r="B47" s="5"/>
      <c r="E47" s="82"/>
      <c r="F47" s="135"/>
      <c r="G47" s="135"/>
      <c r="H47" s="25"/>
      <c r="I47" s="25"/>
      <c r="J47" s="25"/>
      <c r="K47" s="126" t="s">
        <v>43</v>
      </c>
      <c r="L47" s="130" t="s">
        <v>43</v>
      </c>
      <c r="M47" s="151"/>
      <c r="N47" s="152"/>
    </row>
    <row r="48" spans="1:15" ht="11.25" customHeight="1">
      <c r="A48" s="5"/>
      <c r="B48" s="5"/>
      <c r="E48" s="82"/>
      <c r="F48" s="135"/>
      <c r="G48" s="135"/>
      <c r="H48" s="25"/>
      <c r="I48" s="25"/>
      <c r="J48" s="25"/>
      <c r="K48" s="126" t="s">
        <v>44</v>
      </c>
      <c r="L48" s="130"/>
      <c r="M48" s="153">
        <f>SUM(M40:N47)</f>
        <v>3814.1189473684208</v>
      </c>
      <c r="N48" s="154"/>
    </row>
    <row r="49" spans="1:14">
      <c r="A49" s="5"/>
      <c r="B49" s="5"/>
      <c r="C49" s="9"/>
      <c r="E49" s="82"/>
      <c r="F49" s="135"/>
      <c r="G49" s="135"/>
      <c r="H49" s="25"/>
      <c r="I49" s="25"/>
      <c r="J49" s="25"/>
      <c r="M49" s="127"/>
      <c r="N49" s="128"/>
    </row>
    <row r="50" spans="1:14">
      <c r="A50" s="5"/>
      <c r="B50" s="27" t="s">
        <v>45</v>
      </c>
      <c r="C50" s="28"/>
      <c r="D50" s="28"/>
      <c r="E50" s="28"/>
      <c r="F50" s="28"/>
      <c r="G50" s="29"/>
      <c r="H50" s="25"/>
      <c r="I50" s="25"/>
      <c r="J50" s="25"/>
      <c r="M50" s="136"/>
      <c r="N50" s="137"/>
    </row>
    <row r="51" spans="1:14">
      <c r="A51" s="5"/>
      <c r="B51" s="32"/>
      <c r="C51" s="33"/>
      <c r="D51" s="33"/>
      <c r="E51" s="33"/>
      <c r="F51" s="33"/>
      <c r="G51" s="34"/>
      <c r="L51" s="82"/>
      <c r="M51" s="30"/>
      <c r="N51" s="31"/>
    </row>
    <row r="52" spans="1:14">
      <c r="A52" s="5"/>
      <c r="B52" s="35"/>
      <c r="C52" s="33"/>
      <c r="D52" s="33"/>
      <c r="E52" s="33"/>
      <c r="F52" s="33"/>
      <c r="G52" s="34"/>
      <c r="N52" s="11"/>
    </row>
    <row r="53" spans="1:14">
      <c r="A53" s="5"/>
      <c r="B53" s="35"/>
      <c r="C53" s="33"/>
      <c r="D53" s="33"/>
      <c r="E53" s="33"/>
      <c r="F53" s="33"/>
      <c r="G53" s="34"/>
      <c r="N53" s="11"/>
    </row>
    <row r="54" spans="1:14">
      <c r="A54" s="5"/>
      <c r="B54" s="35"/>
      <c r="C54" s="33"/>
      <c r="D54" s="33"/>
      <c r="E54" s="33"/>
      <c r="F54" s="33"/>
      <c r="G54" s="34"/>
      <c r="H54" s="36"/>
      <c r="N54" s="11"/>
    </row>
    <row r="55" spans="1:14">
      <c r="A55" s="5"/>
      <c r="B55" s="37"/>
      <c r="C55" s="21"/>
      <c r="D55" s="21"/>
      <c r="E55" s="21"/>
      <c r="F55" s="21"/>
      <c r="G55" s="38"/>
      <c r="N55" s="11"/>
    </row>
    <row r="56" spans="1:14">
      <c r="A56" s="5"/>
      <c r="B56" s="37"/>
      <c r="C56" s="21"/>
      <c r="D56" s="21"/>
      <c r="E56" s="21"/>
      <c r="F56" s="21"/>
      <c r="G56" s="38"/>
      <c r="N56" s="11"/>
    </row>
    <row r="57" spans="1:14">
      <c r="A57" s="5"/>
      <c r="B57" s="37"/>
      <c r="C57" s="21"/>
      <c r="D57" s="21"/>
      <c r="E57" s="21"/>
      <c r="F57" s="21"/>
      <c r="G57" s="38"/>
      <c r="N57" s="11"/>
    </row>
    <row r="58" spans="1:14">
      <c r="A58" s="5"/>
      <c r="B58" s="138" t="s">
        <v>46</v>
      </c>
      <c r="C58" s="89"/>
      <c r="D58" s="89"/>
      <c r="E58" s="89"/>
      <c r="F58" s="89"/>
      <c r="G58" s="89"/>
      <c r="I58" s="139" t="s">
        <v>47</v>
      </c>
      <c r="J58" s="139"/>
      <c r="K58" s="139"/>
      <c r="L58" s="139"/>
      <c r="M58" s="139"/>
      <c r="N58" s="140"/>
    </row>
    <row r="59" spans="1:14" ht="1.5" customHeight="1">
      <c r="A59" s="5"/>
      <c r="B59" s="74"/>
      <c r="C59" s="75"/>
      <c r="D59" s="75"/>
      <c r="E59" s="75"/>
      <c r="F59" s="75"/>
      <c r="G59" s="75"/>
      <c r="I59" s="75"/>
      <c r="J59" s="75"/>
      <c r="K59" s="75"/>
      <c r="L59" s="75"/>
      <c r="M59" s="75"/>
      <c r="N59" s="80"/>
    </row>
    <row r="60" spans="1:14" ht="11.25" hidden="1" customHeight="1">
      <c r="A60" s="5"/>
      <c r="B60" s="107"/>
      <c r="C60" s="92"/>
      <c r="D60" s="92"/>
      <c r="E60" s="92"/>
      <c r="F60" s="92"/>
      <c r="G60" s="92"/>
      <c r="N60" s="11"/>
    </row>
    <row r="61" spans="1:14" ht="16.5" customHeight="1">
      <c r="A61" s="5"/>
      <c r="B61" s="143" t="s">
        <v>48</v>
      </c>
      <c r="C61" s="91"/>
      <c r="D61" s="91"/>
      <c r="E61" s="91"/>
      <c r="F61" s="91"/>
      <c r="G61" s="91"/>
      <c r="H61" s="150" t="s">
        <v>93</v>
      </c>
      <c r="I61" s="150"/>
      <c r="J61" s="150"/>
      <c r="K61" s="150"/>
      <c r="L61" s="150"/>
      <c r="M61" s="150"/>
      <c r="N61" s="108"/>
    </row>
    <row r="62" spans="1:14">
      <c r="A62" s="5"/>
      <c r="B62" s="107" t="s">
        <v>49</v>
      </c>
      <c r="C62" s="92"/>
      <c r="D62" s="92"/>
      <c r="E62" s="92"/>
      <c r="F62" s="92"/>
      <c r="G62" s="92"/>
      <c r="I62" s="145" t="s">
        <v>49</v>
      </c>
      <c r="J62" s="145"/>
      <c r="K62" s="145"/>
      <c r="L62" s="145"/>
      <c r="M62" s="145"/>
      <c r="N62" s="146"/>
    </row>
    <row r="63" spans="1:14" ht="26.25" customHeight="1">
      <c r="A63" s="5"/>
      <c r="B63" s="147" t="s">
        <v>50</v>
      </c>
      <c r="C63" s="148"/>
      <c r="D63" s="148"/>
      <c r="E63" s="148"/>
      <c r="F63" s="148"/>
      <c r="G63" s="148"/>
      <c r="I63" s="148" t="s">
        <v>94</v>
      </c>
      <c r="J63" s="148"/>
      <c r="K63" s="148"/>
      <c r="L63" s="148"/>
      <c r="M63" s="148"/>
      <c r="N63" s="149"/>
    </row>
    <row r="64" spans="1:14" ht="2.25" customHeight="1">
      <c r="A64" s="5"/>
      <c r="B64" s="107" t="s">
        <v>51</v>
      </c>
      <c r="C64" s="92"/>
      <c r="D64" s="92"/>
      <c r="E64" s="92"/>
      <c r="F64" s="92"/>
      <c r="G64" s="92"/>
      <c r="I64" s="76" t="s">
        <v>52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1"/>
    </row>
    <row r="66" spans="1:14" ht="14.25" customHeight="1" thickBot="1">
      <c r="A66" s="39"/>
      <c r="B66" s="39"/>
      <c r="C66" s="40"/>
      <c r="D66" s="40"/>
      <c r="E66" s="40"/>
      <c r="F66" s="40"/>
      <c r="G66" s="40"/>
      <c r="H66" s="40"/>
      <c r="I66" s="40" t="s">
        <v>53</v>
      </c>
      <c r="J66" s="40">
        <v>7862</v>
      </c>
      <c r="K66" s="40"/>
      <c r="L66" s="41"/>
      <c r="M66" s="41"/>
      <c r="N66" s="42"/>
    </row>
    <row r="67" spans="1:14" ht="36" customHeight="1">
      <c r="N67" s="4" t="s">
        <v>54</v>
      </c>
    </row>
    <row r="487" spans="4:4">
      <c r="D487" s="43" t="s">
        <v>55</v>
      </c>
    </row>
  </sheetData>
  <mergeCells count="92">
    <mergeCell ref="B63:G63"/>
    <mergeCell ref="I63:N63"/>
    <mergeCell ref="B64:G64"/>
    <mergeCell ref="B58:G58"/>
    <mergeCell ref="I58:N58"/>
    <mergeCell ref="B60:G60"/>
    <mergeCell ref="B61:G61"/>
    <mergeCell ref="H61:N61"/>
    <mergeCell ref="B62:G62"/>
    <mergeCell ref="I62:N62"/>
    <mergeCell ref="M50:N50"/>
    <mergeCell ref="M44:N44"/>
    <mergeCell ref="K45:L45"/>
    <mergeCell ref="M45:N45"/>
    <mergeCell ref="F46:G46"/>
    <mergeCell ref="M46:N46"/>
    <mergeCell ref="F47:G47"/>
    <mergeCell ref="K47:L47"/>
    <mergeCell ref="M47:N47"/>
    <mergeCell ref="F48:G48"/>
    <mergeCell ref="K48:L48"/>
    <mergeCell ref="M48:N48"/>
    <mergeCell ref="F49:G49"/>
    <mergeCell ref="M49:N49"/>
    <mergeCell ref="G42:I42"/>
    <mergeCell ref="K42:L42"/>
    <mergeCell ref="M42:N42"/>
    <mergeCell ref="G43:I43"/>
    <mergeCell ref="K43:L43"/>
    <mergeCell ref="M43:N43"/>
    <mergeCell ref="C39:E39"/>
    <mergeCell ref="G39:I39"/>
    <mergeCell ref="G40:I40"/>
    <mergeCell ref="M40:N40"/>
    <mergeCell ref="G41:I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GGA 17</vt:lpstr>
      <vt:lpstr>AGBS 16</vt:lpstr>
      <vt:lpstr>AZC 15</vt:lpstr>
      <vt:lpstr>MNGM 14</vt:lpstr>
      <vt:lpstr>ANMS 13</vt:lpstr>
      <vt:lpstr>BIMO 12</vt:lpstr>
      <vt:lpstr>DMGM 1</vt:lpstr>
      <vt:lpstr>OMMH 2</vt:lpstr>
      <vt:lpstr>'AGBS 16'!Área_de_impresión</vt:lpstr>
      <vt:lpstr>'ANMS 13'!Área_de_impresión</vt:lpstr>
      <vt:lpstr>'AZC 15'!Área_de_impresión</vt:lpstr>
      <vt:lpstr>'BIMO 12'!Área_de_impresión</vt:lpstr>
      <vt:lpstr>'DMGM 1'!Área_de_impresión</vt:lpstr>
      <vt:lpstr>'GGA 17'!Área_de_impresión</vt:lpstr>
      <vt:lpstr>'MNGM 14'!Área_de_impresión</vt:lpstr>
      <vt:lpstr>'OMMH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ismael rios</cp:lastModifiedBy>
  <cp:lastPrinted>2025-02-06T20:44:45Z</cp:lastPrinted>
  <dcterms:created xsi:type="dcterms:W3CDTF">2024-01-19T21:19:28Z</dcterms:created>
  <dcterms:modified xsi:type="dcterms:W3CDTF">2025-02-10T19:09:00Z</dcterms:modified>
</cp:coreProperties>
</file>