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Neidy\Escritorio\VIATICOS 2019\"/>
    </mc:Choice>
  </mc:AlternateContent>
  <bookViews>
    <workbookView xWindow="0" yWindow="0" windowWidth="20490" windowHeight="7755" firstSheet="1" activeTab="8"/>
  </bookViews>
  <sheets>
    <sheet name="MCH 34" sheetId="34" r:id="rId1"/>
    <sheet name="JFMM 33" sheetId="33" r:id="rId2"/>
    <sheet name="MCH 32" sheetId="32" r:id="rId3"/>
    <sheet name="JFMM 31" sheetId="31" r:id="rId4"/>
    <sheet name="FJDDUDV 30" sheetId="30" r:id="rId5"/>
    <sheet name="LGCP 29" sheetId="29" r:id="rId6"/>
    <sheet name="ALM 28" sheetId="28" r:id="rId7"/>
    <sheet name="JAAG 27" sheetId="27" r:id="rId8"/>
    <sheet name="JMJM 26" sheetId="26" r:id="rId9"/>
    <sheet name="ASM 25" sheetId="25" r:id="rId10"/>
    <sheet name="24" sheetId="24" r:id="rId11"/>
    <sheet name="23" sheetId="23" r:id="rId12"/>
    <sheet name="22" sheetId="22" r:id="rId13"/>
    <sheet name="21" sheetId="21" r:id="rId14"/>
    <sheet name="20" sheetId="20" r:id="rId15"/>
    <sheet name="19" sheetId="19" r:id="rId16"/>
    <sheet name="18" sheetId="18" r:id="rId17"/>
    <sheet name="17" sheetId="17" r:id="rId18"/>
    <sheet name="16" sheetId="16" r:id="rId19"/>
    <sheet name="15" sheetId="15" r:id="rId20"/>
    <sheet name="14" sheetId="14" r:id="rId21"/>
    <sheet name="13" sheetId="13" r:id="rId22"/>
    <sheet name="12" sheetId="12" r:id="rId23"/>
    <sheet name="11" sheetId="11" r:id="rId24"/>
    <sheet name="10" sheetId="10" r:id="rId25"/>
    <sheet name="9" sheetId="9" r:id="rId26"/>
    <sheet name="8" sheetId="8" r:id="rId27"/>
    <sheet name="7" sheetId="7" r:id="rId28"/>
    <sheet name="6" sheetId="6" r:id="rId29"/>
    <sheet name="5" sheetId="5" r:id="rId30"/>
    <sheet name="4" sheetId="4" r:id="rId31"/>
    <sheet name="3" sheetId="3" r:id="rId32"/>
    <sheet name="2" sheetId="2" r:id="rId33"/>
    <sheet name="1" sheetId="1" r:id="rId34"/>
  </sheets>
  <definedNames>
    <definedName name="_xlnm.Print_Area" localSheetId="33">'1'!$B$1:$N$66</definedName>
    <definedName name="_xlnm.Print_Area" localSheetId="24">'10'!$B$1:$N$66</definedName>
    <definedName name="_xlnm.Print_Area" localSheetId="23">'11'!$B$1:$N$66</definedName>
    <definedName name="_xlnm.Print_Area" localSheetId="22">'12'!$B$1:$N$66</definedName>
    <definedName name="_xlnm.Print_Area" localSheetId="21">'13'!$B$1:$N$66</definedName>
    <definedName name="_xlnm.Print_Area" localSheetId="20">'14'!$B$1:$N$66</definedName>
    <definedName name="_xlnm.Print_Area" localSheetId="19">'15'!$B$1:$N$66</definedName>
    <definedName name="_xlnm.Print_Area" localSheetId="18">'16'!$B$1:$N$66</definedName>
    <definedName name="_xlnm.Print_Area" localSheetId="17">'17'!$B$1:$N$66</definedName>
    <definedName name="_xlnm.Print_Area" localSheetId="16">'18'!$B$1:$N$66</definedName>
    <definedName name="_xlnm.Print_Area" localSheetId="15">'19'!$B$1:$N$66</definedName>
    <definedName name="_xlnm.Print_Area" localSheetId="32">'2'!$B$1:$N$66</definedName>
    <definedName name="_xlnm.Print_Area" localSheetId="14">'20'!$B$1:$N$66</definedName>
    <definedName name="_xlnm.Print_Area" localSheetId="13">'21'!$B$1:$N$66</definedName>
    <definedName name="_xlnm.Print_Area" localSheetId="12">'22'!$B$1:$N$66</definedName>
    <definedName name="_xlnm.Print_Area" localSheetId="11">'23'!$B$1:$N$66</definedName>
    <definedName name="_xlnm.Print_Area" localSheetId="10">'24'!$B$1:$N$66</definedName>
    <definedName name="_xlnm.Print_Area" localSheetId="31">'3'!$B$1:$N$66</definedName>
    <definedName name="_xlnm.Print_Area" localSheetId="30">'4'!$B$1:$N$66</definedName>
    <definedName name="_xlnm.Print_Area" localSheetId="29">'5'!$B$1:$N$66</definedName>
    <definedName name="_xlnm.Print_Area" localSheetId="28">'6'!$B$1:$N$66</definedName>
    <definedName name="_xlnm.Print_Area" localSheetId="27">'7'!$B$1:$N$66</definedName>
    <definedName name="_xlnm.Print_Area" localSheetId="26">'8'!$B$1:$N$66</definedName>
    <definedName name="_xlnm.Print_Area" localSheetId="25">'9'!$B$1:$N$66</definedName>
    <definedName name="_xlnm.Print_Area" localSheetId="6">'ALM 28'!$B$1:$N$66</definedName>
    <definedName name="_xlnm.Print_Area" localSheetId="9">'ASM 25'!$B$1:$N$66</definedName>
    <definedName name="_xlnm.Print_Area" localSheetId="4">'FJDDUDV 30'!$B$1:$N$66</definedName>
    <definedName name="_xlnm.Print_Area" localSheetId="7">'JAAG 27'!$B$1:$N$66</definedName>
    <definedName name="_xlnm.Print_Area" localSheetId="3">'JFMM 31'!$B$1:$N$66</definedName>
    <definedName name="_xlnm.Print_Area" localSheetId="1">'JFMM 33'!$B$1:$N$66</definedName>
    <definedName name="_xlnm.Print_Area" localSheetId="8">'JMJM 26'!$B$1:$N$66</definedName>
    <definedName name="_xlnm.Print_Area" localSheetId="5">'LGCP 29'!$B$1:$N$66</definedName>
    <definedName name="_xlnm.Print_Area" localSheetId="2">'MCH 32'!$B$1:$N$66</definedName>
    <definedName name="_xlnm.Print_Area" localSheetId="0">'MCH 34'!$B$1:$N$66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34" l="1"/>
  <c r="F55" i="34" s="1"/>
  <c r="F48" i="34"/>
  <c r="J39" i="34"/>
  <c r="M43" i="34" s="1"/>
  <c r="M25" i="34"/>
  <c r="M40" i="34" s="1"/>
  <c r="M46" i="34" s="1"/>
  <c r="F50" i="33"/>
  <c r="F55" i="33" s="1"/>
  <c r="F48" i="33"/>
  <c r="J39" i="33"/>
  <c r="M43" i="33" s="1"/>
  <c r="M25" i="33"/>
  <c r="M40" i="33" s="1"/>
  <c r="M46" i="33" s="1"/>
  <c r="F48" i="32"/>
  <c r="F50" i="32" s="1"/>
  <c r="F55" i="32" s="1"/>
  <c r="J39" i="32"/>
  <c r="M43" i="32" s="1"/>
  <c r="M25" i="32"/>
  <c r="M40" i="32" s="1"/>
  <c r="M46" i="32" s="1"/>
  <c r="F56" i="34" l="1"/>
  <c r="M9" i="34"/>
  <c r="B11" i="34" s="1"/>
  <c r="F57" i="34"/>
  <c r="F56" i="33"/>
  <c r="F57" i="33" s="1"/>
  <c r="M9" i="33"/>
  <c r="B11" i="33" s="1"/>
  <c r="M9" i="32"/>
  <c r="B11" i="32" s="1"/>
  <c r="F56" i="32"/>
  <c r="F57" i="32"/>
  <c r="F48" i="31"/>
  <c r="F50" i="31" s="1"/>
  <c r="F55" i="31" s="1"/>
  <c r="M40" i="31"/>
  <c r="J39" i="31"/>
  <c r="M43" i="31" s="1"/>
  <c r="M25" i="31"/>
  <c r="M45" i="30"/>
  <c r="M42" i="30"/>
  <c r="F48" i="30"/>
  <c r="F50" i="30" s="1"/>
  <c r="F55" i="30" s="1"/>
  <c r="J39" i="30"/>
  <c r="M43" i="30" s="1"/>
  <c r="M25" i="30"/>
  <c r="M40" i="30" s="1"/>
  <c r="M46" i="31" l="1"/>
  <c r="M46" i="30"/>
  <c r="F50" i="29"/>
  <c r="F55" i="29" s="1"/>
  <c r="F48" i="29"/>
  <c r="M43" i="29"/>
  <c r="M40" i="29"/>
  <c r="M46" i="29" s="1"/>
  <c r="J39" i="29"/>
  <c r="M25" i="29"/>
  <c r="F48" i="28"/>
  <c r="F50" i="28" s="1"/>
  <c r="F55" i="28" s="1"/>
  <c r="J39" i="28"/>
  <c r="M43" i="28" s="1"/>
  <c r="M25" i="28"/>
  <c r="M40" i="28" s="1"/>
  <c r="M42" i="27"/>
  <c r="F50" i="27"/>
  <c r="F55" i="27" s="1"/>
  <c r="F48" i="27"/>
  <c r="J39" i="27"/>
  <c r="M43" i="27" s="1"/>
  <c r="M25" i="27"/>
  <c r="M40" i="27" s="1"/>
  <c r="M45" i="26"/>
  <c r="M42" i="26"/>
  <c r="F50" i="26"/>
  <c r="F55" i="26" s="1"/>
  <c r="F48" i="26"/>
  <c r="J39" i="26"/>
  <c r="M43" i="26" s="1"/>
  <c r="M25" i="26"/>
  <c r="M40" i="26" s="1"/>
  <c r="F56" i="31" l="1"/>
  <c r="F57" i="31" s="1"/>
  <c r="M9" i="31"/>
  <c r="B11" i="31" s="1"/>
  <c r="M9" i="30"/>
  <c r="B11" i="30" s="1"/>
  <c r="F56" i="30"/>
  <c r="F57" i="30" s="1"/>
  <c r="F57" i="29"/>
  <c r="F56" i="29"/>
  <c r="M9" i="29"/>
  <c r="B11" i="29" s="1"/>
  <c r="M46" i="28"/>
  <c r="M9" i="28"/>
  <c r="B11" i="28" s="1"/>
  <c r="F56" i="28"/>
  <c r="F57" i="28"/>
  <c r="M46" i="27"/>
  <c r="F56" i="27" s="1"/>
  <c r="F57" i="27" s="1"/>
  <c r="M46" i="26"/>
  <c r="M9" i="26" s="1"/>
  <c r="B11" i="26" s="1"/>
  <c r="M9" i="27" l="1"/>
  <c r="B11" i="27" s="1"/>
  <c r="F56" i="26"/>
  <c r="F57" i="26" s="1"/>
  <c r="F48" i="25" l="1"/>
  <c r="F50" i="25" s="1"/>
  <c r="F55" i="25" s="1"/>
  <c r="M40" i="25"/>
  <c r="J39" i="25"/>
  <c r="M43" i="25" s="1"/>
  <c r="M25" i="25"/>
  <c r="M46" i="25" l="1"/>
  <c r="F56" i="25" s="1"/>
  <c r="F57" i="25" s="1"/>
  <c r="M42" i="24"/>
  <c r="F48" i="24"/>
  <c r="F50" i="24" s="1"/>
  <c r="F55" i="24" s="1"/>
  <c r="J39" i="24"/>
  <c r="M43" i="24" s="1"/>
  <c r="M25" i="24"/>
  <c r="M40" i="24" s="1"/>
  <c r="M9" i="25" l="1"/>
  <c r="B11" i="25" s="1"/>
  <c r="M46" i="24"/>
  <c r="F48" i="23"/>
  <c r="F50" i="23" s="1"/>
  <c r="F55" i="23" s="1"/>
  <c r="J39" i="23"/>
  <c r="M43" i="23" s="1"/>
  <c r="M25" i="23"/>
  <c r="M40" i="23" s="1"/>
  <c r="M9" i="24" l="1"/>
  <c r="B11" i="24" s="1"/>
  <c r="F56" i="24"/>
  <c r="F57" i="24" s="1"/>
  <c r="M46" i="23"/>
  <c r="M9" i="23" s="1"/>
  <c r="B11" i="23" s="1"/>
  <c r="M42" i="22"/>
  <c r="F50" i="22"/>
  <c r="F55" i="22" s="1"/>
  <c r="F48" i="22"/>
  <c r="J39" i="22"/>
  <c r="M43" i="22" s="1"/>
  <c r="M25" i="22"/>
  <c r="M40" i="22" s="1"/>
  <c r="F56" i="23" l="1"/>
  <c r="F57" i="23" s="1"/>
  <c r="M46" i="22"/>
  <c r="F50" i="21"/>
  <c r="F55" i="21" s="1"/>
  <c r="F48" i="21"/>
  <c r="J39" i="21"/>
  <c r="M43" i="21" s="1"/>
  <c r="M25" i="21"/>
  <c r="M40" i="21" s="1"/>
  <c r="M9" i="22" l="1"/>
  <c r="B11" i="22" s="1"/>
  <c r="F56" i="22"/>
  <c r="F57" i="22" s="1"/>
  <c r="M46" i="21"/>
  <c r="F56" i="21" s="1"/>
  <c r="F57" i="21" s="1"/>
  <c r="M42" i="20"/>
  <c r="F48" i="20"/>
  <c r="F50" i="20" s="1"/>
  <c r="F55" i="20" s="1"/>
  <c r="J39" i="20"/>
  <c r="M43" i="20" s="1"/>
  <c r="M25" i="20"/>
  <c r="M40" i="20" s="1"/>
  <c r="M9" i="21" l="1"/>
  <c r="B11" i="21" s="1"/>
  <c r="M46" i="20"/>
  <c r="F56" i="20" l="1"/>
  <c r="F57" i="20" s="1"/>
  <c r="M9" i="20"/>
  <c r="B11" i="20" s="1"/>
  <c r="F48" i="19" l="1"/>
  <c r="F50" i="19" s="1"/>
  <c r="F55" i="19" s="1"/>
  <c r="J39" i="19"/>
  <c r="M43" i="19" s="1"/>
  <c r="M25" i="19"/>
  <c r="M40" i="19" s="1"/>
  <c r="M46" i="19" s="1"/>
  <c r="F48" i="18"/>
  <c r="F50" i="18" s="1"/>
  <c r="F55" i="18" s="1"/>
  <c r="M40" i="18"/>
  <c r="J39" i="18"/>
  <c r="M43" i="18" s="1"/>
  <c r="M25" i="18"/>
  <c r="M42" i="17"/>
  <c r="F48" i="17"/>
  <c r="F50" i="17" s="1"/>
  <c r="F55" i="17" s="1"/>
  <c r="J39" i="17"/>
  <c r="M43" i="17" s="1"/>
  <c r="M25" i="17"/>
  <c r="M40" i="17" s="1"/>
  <c r="F50" i="16"/>
  <c r="F55" i="16" s="1"/>
  <c r="F48" i="16"/>
  <c r="M43" i="16"/>
  <c r="M40" i="16"/>
  <c r="M46" i="16" s="1"/>
  <c r="J39" i="16"/>
  <c r="M25" i="16"/>
  <c r="F50" i="15"/>
  <c r="F55" i="15" s="1"/>
  <c r="F48" i="15"/>
  <c r="M40" i="15"/>
  <c r="J39" i="15"/>
  <c r="M43" i="15" s="1"/>
  <c r="M25" i="15"/>
  <c r="F50" i="14"/>
  <c r="F55" i="14" s="1"/>
  <c r="F48" i="14"/>
  <c r="J39" i="14"/>
  <c r="M43" i="14" s="1"/>
  <c r="M25" i="14"/>
  <c r="M40" i="14" s="1"/>
  <c r="F48" i="13"/>
  <c r="F50" i="13" s="1"/>
  <c r="F55" i="13" s="1"/>
  <c r="M40" i="13"/>
  <c r="J39" i="13"/>
  <c r="M43" i="13" s="1"/>
  <c r="M46" i="13" s="1"/>
  <c r="M25" i="13"/>
  <c r="F48" i="12"/>
  <c r="F50" i="12" s="1"/>
  <c r="F55" i="12" s="1"/>
  <c r="M40" i="12"/>
  <c r="J39" i="12"/>
  <c r="M43" i="12" s="1"/>
  <c r="M25" i="12"/>
  <c r="F50" i="11"/>
  <c r="F55" i="11" s="1"/>
  <c r="F48" i="11"/>
  <c r="M40" i="11"/>
  <c r="J39" i="11"/>
  <c r="M43" i="11" s="1"/>
  <c r="M25" i="11"/>
  <c r="F50" i="10"/>
  <c r="F55" i="10" s="1"/>
  <c r="F48" i="10"/>
  <c r="J39" i="10"/>
  <c r="M43" i="10" s="1"/>
  <c r="M25" i="10"/>
  <c r="M40" i="10" s="1"/>
  <c r="F48" i="9"/>
  <c r="F50" i="9" s="1"/>
  <c r="F55" i="9" s="1"/>
  <c r="J39" i="9"/>
  <c r="M43" i="9" s="1"/>
  <c r="M25" i="9"/>
  <c r="M40" i="9" s="1"/>
  <c r="F48" i="8"/>
  <c r="F50" i="8" s="1"/>
  <c r="F55" i="8" s="1"/>
  <c r="J39" i="8"/>
  <c r="M43" i="8" s="1"/>
  <c r="M25" i="8"/>
  <c r="M40" i="8" s="1"/>
  <c r="F50" i="7"/>
  <c r="F55" i="7" s="1"/>
  <c r="F48" i="7"/>
  <c r="J39" i="7"/>
  <c r="M43" i="7" s="1"/>
  <c r="M25" i="7"/>
  <c r="M40" i="7" s="1"/>
  <c r="F56" i="19" l="1"/>
  <c r="M9" i="19"/>
  <c r="B11" i="19" s="1"/>
  <c r="F57" i="19"/>
  <c r="M46" i="18"/>
  <c r="F56" i="18" s="1"/>
  <c r="F57" i="18" s="1"/>
  <c r="M46" i="17"/>
  <c r="M9" i="17" s="1"/>
  <c r="B11" i="17" s="1"/>
  <c r="F56" i="17"/>
  <c r="F57" i="17" s="1"/>
  <c r="F57" i="16"/>
  <c r="F56" i="16"/>
  <c r="M9" i="16"/>
  <c r="B11" i="16" s="1"/>
  <c r="M46" i="15"/>
  <c r="F56" i="15" s="1"/>
  <c r="F57" i="15" s="1"/>
  <c r="M46" i="14"/>
  <c r="F56" i="14" s="1"/>
  <c r="F57" i="14" s="1"/>
  <c r="M9" i="13"/>
  <c r="B11" i="13" s="1"/>
  <c r="F56" i="13"/>
  <c r="F57" i="13"/>
  <c r="M46" i="12"/>
  <c r="M46" i="11"/>
  <c r="F56" i="11"/>
  <c r="M9" i="11"/>
  <c r="B11" i="11" s="1"/>
  <c r="F57" i="11"/>
  <c r="M46" i="10"/>
  <c r="F56" i="10" s="1"/>
  <c r="F57" i="10" s="1"/>
  <c r="M46" i="9"/>
  <c r="F56" i="9" s="1"/>
  <c r="F57" i="9" s="1"/>
  <c r="M46" i="8"/>
  <c r="M46" i="7"/>
  <c r="F50" i="6"/>
  <c r="F55" i="6" s="1"/>
  <c r="F48" i="6"/>
  <c r="M43" i="6"/>
  <c r="M40" i="6"/>
  <c r="M46" i="6" s="1"/>
  <c r="J39" i="6"/>
  <c r="M25" i="6"/>
  <c r="M9" i="18" l="1"/>
  <c r="B11" i="18" s="1"/>
  <c r="M9" i="15"/>
  <c r="B11" i="15" s="1"/>
  <c r="M9" i="14"/>
  <c r="B11" i="14" s="1"/>
  <c r="F56" i="12"/>
  <c r="F57" i="12" s="1"/>
  <c r="M9" i="12"/>
  <c r="B11" i="12" s="1"/>
  <c r="M9" i="10"/>
  <c r="B11" i="10" s="1"/>
  <c r="M9" i="9"/>
  <c r="B11" i="9" s="1"/>
  <c r="F56" i="8"/>
  <c r="F57" i="8" s="1"/>
  <c r="M9" i="8"/>
  <c r="B11" i="8" s="1"/>
  <c r="F56" i="7"/>
  <c r="F57" i="7" s="1"/>
  <c r="M9" i="7"/>
  <c r="B11" i="7" s="1"/>
  <c r="F57" i="6"/>
  <c r="F56" i="6"/>
  <c r="M9" i="6"/>
  <c r="B11" i="6" s="1"/>
  <c r="M42" i="5"/>
  <c r="F48" i="5"/>
  <c r="F50" i="5" s="1"/>
  <c r="F55" i="5" s="1"/>
  <c r="J39" i="5"/>
  <c r="M43" i="5" s="1"/>
  <c r="M25" i="5"/>
  <c r="M40" i="5" s="1"/>
  <c r="M46" i="5" l="1"/>
  <c r="F56" i="5" s="1"/>
  <c r="F57" i="5" s="1"/>
  <c r="F50" i="4"/>
  <c r="F55" i="4" s="1"/>
  <c r="F48" i="4"/>
  <c r="M43" i="4"/>
  <c r="M40" i="4"/>
  <c r="M46" i="4" s="1"/>
  <c r="J39" i="4"/>
  <c r="M25" i="4"/>
  <c r="F48" i="3"/>
  <c r="F50" i="3" s="1"/>
  <c r="F55" i="3" s="1"/>
  <c r="M40" i="3"/>
  <c r="J39" i="3"/>
  <c r="M43" i="3" s="1"/>
  <c r="M25" i="3"/>
  <c r="F50" i="2"/>
  <c r="F55" i="2" s="1"/>
  <c r="F48" i="2"/>
  <c r="J39" i="2"/>
  <c r="M43" i="2" s="1"/>
  <c r="M25" i="2"/>
  <c r="M40" i="2" s="1"/>
  <c r="M9" i="5" l="1"/>
  <c r="B11" i="5" s="1"/>
  <c r="F56" i="4"/>
  <c r="M9" i="4"/>
  <c r="B11" i="4" s="1"/>
  <c r="F57" i="4"/>
  <c r="M46" i="3"/>
  <c r="M46" i="2"/>
  <c r="M9" i="2" s="1"/>
  <c r="B11" i="2" s="1"/>
  <c r="F56" i="3" l="1"/>
  <c r="F57" i="3" s="1"/>
  <c r="M9" i="3"/>
  <c r="B11" i="3" s="1"/>
  <c r="F56" i="2"/>
  <c r="F57" i="2" s="1"/>
  <c r="M42" i="1" l="1"/>
  <c r="F48" i="1"/>
  <c r="F50" i="1" s="1"/>
  <c r="F55" i="1" s="1"/>
  <c r="J39" i="1"/>
  <c r="M43" i="1" s="1"/>
  <c r="M25" i="1"/>
  <c r="M40" i="1" s="1"/>
  <c r="M46" i="1" l="1"/>
  <c r="F56" i="1" s="1"/>
  <c r="F57" i="1" s="1"/>
  <c r="M9" i="1" l="1"/>
  <c r="B11" i="1" s="1"/>
</calcChain>
</file>

<file path=xl/sharedStrings.xml><?xml version="1.0" encoding="utf-8"?>
<sst xmlns="http://schemas.openxmlformats.org/spreadsheetml/2006/main" count="4270" uniqueCount="186">
  <si>
    <t>FOLIO</t>
  </si>
  <si>
    <t>ICAI-DA-F-04</t>
  </si>
  <si>
    <t>.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</si>
  <si>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</si>
  <si>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</si>
  <si>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</si>
  <si>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</si>
  <si>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</si>
  <si>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viáticos en comisión conferida para   - - - - - - - -- - - - - - - - - - - - - - - - - - - - - - - - - - - - - - - - - - - </t>
  </si>
  <si>
    <t xml:space="preserve">  </t>
  </si>
  <si>
    <t xml:space="preserve"> </t>
  </si>
  <si>
    <t xml:space="preserve">durante los días del 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</si>
  <si>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</si>
  <si>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</si>
  <si>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</si>
  <si>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</si>
  <si>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</si>
  <si>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</si>
  <si>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</si>
  <si>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DATOS DEL VEHÍCULO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</si>
  <si>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</si>
  <si>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</si>
  <si>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</si>
  <si>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</si>
  <si>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</si>
  <si>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</si>
  <si>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</si>
  <si>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</si>
  <si>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</si>
  <si>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>Diarios</t>
  </si>
  <si>
    <t>Sin Pernoctar</t>
  </si>
  <si>
    <t xml:space="preserve">Total.         </t>
  </si>
  <si>
    <t>Combustible</t>
  </si>
  <si>
    <t xml:space="preserve">SALTILLO </t>
  </si>
  <si>
    <t>Km..</t>
  </si>
  <si>
    <t xml:space="preserve">TRANSITO LOCAL </t>
  </si>
  <si>
    <t>factor</t>
  </si>
  <si>
    <t xml:space="preserve">Depreciación de automóvil por kilómetro p/vehículos particulares </t>
  </si>
  <si>
    <t>Tipo de Cambio</t>
  </si>
  <si>
    <t xml:space="preserve">   </t>
  </si>
  <si>
    <t>Peaje</t>
  </si>
  <si>
    <t>comprobación que se anexa</t>
  </si>
  <si>
    <t>Estacionamiento</t>
  </si>
  <si>
    <t>Pasajes</t>
  </si>
  <si>
    <t xml:space="preserve">Hospedaje </t>
  </si>
  <si>
    <t>Total por cobrar</t>
  </si>
  <si>
    <t>Alimentación</t>
  </si>
  <si>
    <t>Total por pagar</t>
  </si>
  <si>
    <t>Total</t>
  </si>
  <si>
    <t>No Comprobable</t>
  </si>
  <si>
    <t>Observaciones:</t>
  </si>
  <si>
    <t>Cuota Peaje</t>
  </si>
  <si>
    <t xml:space="preserve">                                                                                            </t>
  </si>
  <si>
    <t>Depreciación por vehiculo</t>
  </si>
  <si>
    <t>Devolución de viáticos</t>
  </si>
  <si>
    <t>A U T O R I Z O</t>
  </si>
  <si>
    <t>R  E  C  I  B  I</t>
  </si>
  <si>
    <t>N  o  m  b  r  e</t>
  </si>
  <si>
    <t>JEFE DEL DEPTARTAMENTO DE PROMOCION CULTURAL</t>
  </si>
  <si>
    <t>C.P. ISRRAEL SÁNCHEZ ORTÍZ</t>
  </si>
  <si>
    <t xml:space="preserve"> DIRECTOR DE ADMINISTRACION Y FINANZAS</t>
  </si>
  <si>
    <t>P u e s t o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</si>
  <si>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</si>
  <si>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</si>
  <si>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ENERO</t>
  </si>
  <si>
    <t>GOBIERNO ABIERTO DEL 17 AL 18 DE ENERO 2019</t>
  </si>
  <si>
    <t xml:space="preserve">ENERO </t>
  </si>
  <si>
    <t xml:space="preserve">TORREON </t>
  </si>
  <si>
    <t>TRANSITO LOCAL</t>
  </si>
  <si>
    <t xml:space="preserve">ALFREDO SANCHEZ MARIN </t>
  </si>
  <si>
    <t xml:space="preserve">JEFE DEL DEPARTAMENTO DE IMPULSO A LA CULTURA DE LA TRANSPARENCIA </t>
  </si>
  <si>
    <t>(TRES MIL CIENTO OCHENTA Y DOS PESOS 80/100 MN)</t>
  </si>
  <si>
    <t>CAPACITACION SIPOT 2019 PROGRAMAS EMERGENTES LOS DIAS 16,17 Y 18 DE ENERO 2019</t>
  </si>
  <si>
    <t xml:space="preserve">FRONTERA </t>
  </si>
  <si>
    <t xml:space="preserve">CASTAÑOS </t>
  </si>
  <si>
    <t xml:space="preserve">MONCLOVA </t>
  </si>
  <si>
    <t>MONCLOVA</t>
  </si>
  <si>
    <t xml:space="preserve">ESCOBEDO </t>
  </si>
  <si>
    <t xml:space="preserve">CANDELA </t>
  </si>
  <si>
    <t>SALTILLO</t>
  </si>
  <si>
    <t xml:space="preserve">JUAN ANTONIO ALVAREZ GAONA </t>
  </si>
  <si>
    <t xml:space="preserve">SUB DIRECTOR DE CAPACITACION A SUJETOS OBLIGADOS </t>
  </si>
  <si>
    <t>(CUATRO MIL TRECIENTOS CUARENTA PESOS 80/100 MN)</t>
  </si>
  <si>
    <t xml:space="preserve">ANDREA LOPEZ MARQUEZ </t>
  </si>
  <si>
    <t xml:space="preserve">JEFA DEL DEPARTAMENTOS DE ASESORIA TEMATICA </t>
  </si>
  <si>
    <t>(DOS MIL OCHOCIENTOS OCHENTA PESOS 00/100 MN)</t>
  </si>
  <si>
    <t>AUXILIAR DE LAS PLATAFORMAS SIPOT- IPO</t>
  </si>
  <si>
    <t>ELECCION DE ENLACES REGIONALES LOS DIAS 17 Y 18 ENERO 2019</t>
  </si>
  <si>
    <t xml:space="preserve">PIEDRAS NEGRAS </t>
  </si>
  <si>
    <t>PIEDRAS NEGRAS</t>
  </si>
  <si>
    <t xml:space="preserve">IGNACIO GALINDO RAMIREZ </t>
  </si>
  <si>
    <t xml:space="preserve">SUB DIRECTOR DE GOBIERNO ABIERTO </t>
  </si>
  <si>
    <t xml:space="preserve">LUIS GERARDO CHAVEZ PATLAN </t>
  </si>
  <si>
    <t>(TRES MIL QUINIENTOS TREINTA Y CUATRO PESOS 00/100 MN)</t>
  </si>
  <si>
    <t xml:space="preserve">ISMAEL ALBERTO RIOS DELGADO </t>
  </si>
  <si>
    <t xml:space="preserve">JEFE DEL DEPARTAMENTO DE ESTADISTICAS </t>
  </si>
  <si>
    <t>REUNION CON ENLACES REGIONALES DE LAS SOCIEDAD CIVIL  GOBIERNO ABIERTO LOS DIAS 17 Y 18 ENERO 2019</t>
  </si>
  <si>
    <t xml:space="preserve">LIC. MIGUEL ANGEL MEDINA TORRES </t>
  </si>
  <si>
    <t xml:space="preserve">DIRECTOR GENERAL </t>
  </si>
  <si>
    <t>(TRES MIL NOVECIENTOS NOVENTA PESOS 40/100 MN)</t>
  </si>
  <si>
    <t>ELECCION DE ENLACES DE GOBIERNO ABIERTO REGION CARBONIFERA LOS DIAS 17 Y 18 ENERO 2019</t>
  </si>
  <si>
    <t xml:space="preserve">SABINAS </t>
  </si>
  <si>
    <t xml:space="preserve">ANDREA FUENTES OSORIO </t>
  </si>
  <si>
    <t xml:space="preserve">JEFA DEL DEPARTAMENTO DE FORTALECIMIENTO A LA TRANSPARENCIA </t>
  </si>
  <si>
    <t>(DOS MIL NOVECIENTOS NOVENTA Y CINCO PESOS 20/100 MN)</t>
  </si>
  <si>
    <t>TORREON</t>
  </si>
  <si>
    <t xml:space="preserve">LETICIA MARTINEZ FLORES </t>
  </si>
  <si>
    <t xml:space="preserve">DIRECTORA DE CAPACITACION Y CULTURA DE LA TRANSPARENCIA </t>
  </si>
  <si>
    <t>ELECCION DE ENLACES DE GOBIERNO ABIERTO REGION LAGUNA  LOS DIAS 17 Y 18 ENERO 2019</t>
  </si>
  <si>
    <t>CAPACITACION SIPOT PROGRAMA EMERGENTES CAPACITACION 2019 EN LA REGION CENTRO LOS DIAS 22,23 Y 24 DE ENERO 2019</t>
  </si>
  <si>
    <t xml:space="preserve">LA MADRID </t>
  </si>
  <si>
    <t>NADADORES</t>
  </si>
  <si>
    <t>SAN BUENAVENTURA</t>
  </si>
  <si>
    <t xml:space="preserve">SAN BUENAVENTURA </t>
  </si>
  <si>
    <t xml:space="preserve">SUBDIRECTOR DE CAPACITACION A SUJETOS OBLIGADOS </t>
  </si>
  <si>
    <t>(CUATRO MIL  PESOS 00/100 MN)</t>
  </si>
  <si>
    <t xml:space="preserve">JEFA DEL DEPARTAMENTO DE ASESORIA TEMATICA </t>
  </si>
  <si>
    <t>(DOS MIL OCHOCIENTOS OCHENTA  PESOS 00/100 MN)</t>
  </si>
  <si>
    <t xml:space="preserve">ARTURO EDUARDO VALDEZ RAMOS </t>
  </si>
  <si>
    <t xml:space="preserve">JEFE DEL DEPARTAMENTO DE TECNOLOGIAS DE LA INFORMACION Y SEGUIMIENTO DE PROGRAMAS </t>
  </si>
  <si>
    <t>(MIL SETECIENTOS SESENTA PESOS 00/100 MN)</t>
  </si>
  <si>
    <t xml:space="preserve">MUZQUIZ </t>
  </si>
  <si>
    <t xml:space="preserve">SAN JUAN DE SABINAS </t>
  </si>
  <si>
    <t>SAN JUAN DE SABINAS</t>
  </si>
  <si>
    <t>CAPACITACION SIPOT PROGRAMAS EMERGENTES  REGION  CARBONIFERA DEL 28 AL 30 ENERO 2019</t>
  </si>
  <si>
    <t>(CUATRO MIL TRECIENTOS DIECISEIS PESOS 80/100 MN)</t>
  </si>
  <si>
    <t>CAPACITACION EN MATERIA DE DATOS PERSONALES AL AYUNTAMIENTO DE TORREON 16 DE ENERO 2019</t>
  </si>
  <si>
    <t xml:space="preserve">MONICA CANSECO HERNANDEZ </t>
  </si>
  <si>
    <t xml:space="preserve">JEFA DEL DEPARTAMENTO DE SEGUIMIENTO DE DATOS PERSONALES </t>
  </si>
  <si>
    <t>(SEICIENTOS CUARENTA  PESOS 00/100 MN)</t>
  </si>
  <si>
    <t xml:space="preserve">FERNANDO MARTINEZ MALDONADO </t>
  </si>
  <si>
    <t>(DOS MIL CUATROCIENTOS CINCUENTA Y CUATRO PESOS 00/100 MN)</t>
  </si>
  <si>
    <t>SABINAS</t>
  </si>
  <si>
    <t>ELECCION ENLACES GOBIERNO ABIERTO  REGION CARBONIFERA LOS DIAS 17 Y 18 DE ENERO 2019</t>
  </si>
  <si>
    <t xml:space="preserve">JUAN EDUARDO ZAMORA HERRERA </t>
  </si>
  <si>
    <t xml:space="preserve">JEFE DEL DEPARTAMENTO DE LO CONTENCIOSO </t>
  </si>
  <si>
    <t>(MIL SETECIENTOS SESENTA  PESOS 00/100 MN)</t>
  </si>
  <si>
    <t>(DOS MIL CIENTO SESENTA PESOS 00/100 MN)</t>
  </si>
  <si>
    <t>SEGUNDO EJERCICIO DE GOBIERNO ABIERTO  REGION LAGUNA DEL 16 AL 18 ENERO 2019</t>
  </si>
  <si>
    <t xml:space="preserve">TORREO </t>
  </si>
  <si>
    <t xml:space="preserve">COMISIONADO </t>
  </si>
  <si>
    <t xml:space="preserve">C.P. JOSE MENUAL JIMENEZ Y MELENDEZ </t>
  </si>
  <si>
    <t>(CINCO MIL  OCHOCIENTOS CUARENTA Y DOS PESOS 00/100 MN)</t>
  </si>
  <si>
    <t>LEY DE ACCESO A LA INFORMACION PUBLIA  PROMOTES DE LA TRANSPARENCIA  DEL 23 AL 25 ENERO 2019</t>
  </si>
  <si>
    <t>(CUATRO MIL DOCIENTOS OCHENTA Y UN PESOS 60/100 MN)</t>
  </si>
  <si>
    <t>TRASLADO DE PERSONAL QUE PARTICIPA COMO PONENTE  IMPLEMENTACION DE MODULO SIGEMI - SICOM  LOS DIAS 22 Y 24 DE ENERO 2019</t>
  </si>
  <si>
    <t xml:space="preserve">AEROPUERTO MTY </t>
  </si>
  <si>
    <t xml:space="preserve">LUIS ORLANDO RODRIGUEZ CARMONA </t>
  </si>
  <si>
    <t>AUXILIAR DE SERVICIOS GENERALES</t>
  </si>
  <si>
    <t>(DOS MIL QUINIENTOS PESOS 00/100 MN)</t>
  </si>
  <si>
    <t>LEY DE ACCESO A LA INFORMACION PUBLICA  PROMOTORES DE LA TRANSPARENCIA LOS DIAS 30, 31 DE ENERO Y 01 DE FEBRERO 2019</t>
  </si>
  <si>
    <t>30 Y 31</t>
  </si>
  <si>
    <t xml:space="preserve">FEBRERO </t>
  </si>
  <si>
    <t>NUEVA ROSITA</t>
  </si>
  <si>
    <t>(CUATRO MIL TRECIENTOS CUARENTA Y DOS PESOS 40/100 MN)</t>
  </si>
  <si>
    <t>AEROPUERTO MTY</t>
  </si>
  <si>
    <t>TRASLADO AL MTRO. CONRADO MENDOZA MARQUEZ AL AEROPUERTO DE MONTERREY EL DIA 31/01/19</t>
  </si>
  <si>
    <t>(MIL TRECIENTOS TREINTA PESOS 00/100 MN)</t>
  </si>
  <si>
    <t>PROMOTORES DE LA TRANSPARENCIA DEL 06 AL 08 FEBRERO 2019</t>
  </si>
  <si>
    <t xml:space="preserve">NUEVA ROSITA </t>
  </si>
  <si>
    <t>(CUATRO MIL DOCIENTOS DIECISIETE PESOS 60/100 MN)</t>
  </si>
  <si>
    <t>1° SESION ORDINARIA REGION NORTE EN LA PAZ BAJA CALIFORNIA DEL JUEVES 07 AL 10 FEBRERO 2019</t>
  </si>
  <si>
    <t xml:space="preserve">MONTERREY </t>
  </si>
  <si>
    <t xml:space="preserve">BAJA CALIFORNIA </t>
  </si>
  <si>
    <t>LA PAZ</t>
  </si>
  <si>
    <t>CDMX</t>
  </si>
  <si>
    <t xml:space="preserve">C.P. JOSE MANUEL JIMENEZ Y MELENDEZ </t>
  </si>
  <si>
    <t>(DIEZ MIL CINCUENTA PESOS 00/100 MN)</t>
  </si>
  <si>
    <t>CURSO SIPOT PLAN EMERGENTE CAPACITACION 2019 DEL 06 AL 08 DE FEBRERO 2019</t>
  </si>
  <si>
    <t>VIESCA</t>
  </si>
  <si>
    <t xml:space="preserve">SAN PEDRO </t>
  </si>
  <si>
    <t>(CUATRO MIL QUINIENTOS OCHENTA Y NUEVE PESOS 20/100 MN)</t>
  </si>
  <si>
    <t xml:space="preserve">6 TAXIS </t>
  </si>
  <si>
    <t>AEROPUERTO  CDMX</t>
  </si>
  <si>
    <t>LA PAZ BAJA CALIFORNIA</t>
  </si>
  <si>
    <t xml:space="preserve">LIC. FRANCISCO JAVIER DIEZ DE URDANIVIA DEL VALLE </t>
  </si>
  <si>
    <t>(OCHO MIL CUATROCIENTOS PESOS 00/100 MN)</t>
  </si>
  <si>
    <t>CONVOCATORIA PRIMERA SESION ORDINARIA REGION NORTE DEL 07 AL 09 FEBRERO 2019</t>
  </si>
  <si>
    <t>CAPACITACION DATOS PERSONALES DEL 05 AL 08 DE FEBRERO 2019</t>
  </si>
  <si>
    <t xml:space="preserve">JUAN FERNANDO MARTINEZ MALDONADO </t>
  </si>
  <si>
    <t xml:space="preserve">JEFE DE DEPARTAMETO DE NORMATIVIDAD </t>
  </si>
  <si>
    <t>(CUATRO MIL QUINIENTOS SETENTA Y NUEVE PESOS 20/100 MN)</t>
  </si>
  <si>
    <t xml:space="preserve">JEFA DE DEPARTAMENTO DE SEGUIMIENTO </t>
  </si>
  <si>
    <t>CAPACITACION DATOS PERSONALES DEL 11 AL 14 DE FEBRERO 2019</t>
  </si>
  <si>
    <t xml:space="preserve">ACUÑA </t>
  </si>
  <si>
    <t>(CINCO MIL SETECIENTOS NOVENTA Y CINSO  PESOS 20/100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</si>
</sst>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right"/>
    </xf>
    <xf numFmtId="0" fontId="4" fillId="0" borderId="0" xfId="1" applyFont="1" applyBorder="1"/>
    <xf numFmtId="0" fontId="4" fillId="0" borderId="9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2" fillId="0" borderId="0" xfId="1" applyFont="1" applyFill="1"/>
    <xf numFmtId="0" fontId="4" fillId="0" borderId="13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3" fillId="0" borderId="4" xfId="1" applyFont="1" applyBorder="1"/>
    <xf numFmtId="38" fontId="2" fillId="0" borderId="12" xfId="1" applyNumberFormat="1" applyFont="1" applyBorder="1" applyAlignment="1">
      <alignment horizontal="center"/>
    </xf>
    <xf numFmtId="0" fontId="2" fillId="0" borderId="11" xfId="1" applyFont="1" applyFill="1" applyBorder="1"/>
    <xf numFmtId="44" fontId="2" fillId="0" borderId="9" xfId="1" applyNumberFormat="1" applyFont="1" applyBorder="1"/>
    <xf numFmtId="0" fontId="2" fillId="0" borderId="0" xfId="1" applyFont="1" applyAlignment="1">
      <alignment horizontal="center"/>
    </xf>
    <xf numFmtId="0" fontId="2" fillId="0" borderId="11" xfId="1" applyFont="1" applyBorder="1"/>
    <xf numFmtId="0" fontId="2" fillId="0" borderId="15" xfId="1" applyFont="1" applyBorder="1"/>
    <xf numFmtId="0" fontId="2" fillId="0" borderId="17" xfId="1" applyFont="1" applyBorder="1"/>
    <xf numFmtId="0" fontId="2" fillId="0" borderId="0" xfId="1" applyFont="1" applyFill="1" applyBorder="1"/>
    <xf numFmtId="0" fontId="2" fillId="0" borderId="9" xfId="1" applyFont="1" applyFill="1" applyBorder="1"/>
    <xf numFmtId="2" fontId="2" fillId="0" borderId="12" xfId="1" applyNumberFormat="1" applyFont="1" applyBorder="1"/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18" xfId="1" applyFont="1" applyBorder="1"/>
    <xf numFmtId="0" fontId="3" fillId="0" borderId="19" xfId="1" applyFont="1" applyBorder="1"/>
    <xf numFmtId="0" fontId="2" fillId="0" borderId="19" xfId="1" applyFont="1" applyBorder="1"/>
    <xf numFmtId="0" fontId="2" fillId="0" borderId="2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43" fontId="2" fillId="0" borderId="0" xfId="1" applyNumberFormat="1" applyFont="1" applyBorder="1"/>
    <xf numFmtId="0" fontId="2" fillId="0" borderId="7" xfId="1" applyFont="1" applyBorder="1"/>
    <xf numFmtId="43" fontId="2" fillId="0" borderId="0" xfId="1" applyNumberFormat="1" applyFont="1"/>
    <xf numFmtId="164" fontId="4" fillId="0" borderId="19" xfId="2" applyFont="1" applyBorder="1" applyAlignment="1"/>
    <xf numFmtId="164" fontId="4" fillId="0" borderId="21" xfId="2" applyFont="1" applyBorder="1" applyAlignment="1"/>
    <xf numFmtId="43" fontId="4" fillId="0" borderId="0" xfId="1" applyNumberFormat="1" applyFont="1" applyBorder="1"/>
    <xf numFmtId="0" fontId="2" fillId="0" borderId="22" xfId="1" applyFont="1" applyBorder="1"/>
    <xf numFmtId="0" fontId="2" fillId="0" borderId="21" xfId="1" applyFont="1" applyBorder="1"/>
    <xf numFmtId="0" fontId="4" fillId="0" borderId="23" xfId="1" applyFont="1" applyBorder="1"/>
    <xf numFmtId="0" fontId="4" fillId="0" borderId="11" xfId="1" applyFont="1" applyBorder="1"/>
    <xf numFmtId="0" fontId="4" fillId="0" borderId="24" xfId="1" applyFont="1" applyBorder="1"/>
    <xf numFmtId="164" fontId="2" fillId="0" borderId="0" xfId="1" applyNumberFormat="1" applyFont="1" applyBorder="1"/>
    <xf numFmtId="0" fontId="4" fillId="0" borderId="5" xfId="1" applyFont="1" applyBorder="1"/>
    <xf numFmtId="0" fontId="2" fillId="0" borderId="6" xfId="1" applyFont="1" applyBorder="1"/>
    <xf numFmtId="0" fontId="2" fillId="0" borderId="25" xfId="1" applyFont="1" applyBorder="1"/>
    <xf numFmtId="0" fontId="2" fillId="0" borderId="11" xfId="1" applyFont="1" applyBorder="1" applyAlignment="1">
      <alignment horizontal="right"/>
    </xf>
    <xf numFmtId="0" fontId="2" fillId="0" borderId="5" xfId="1" applyFont="1" applyBorder="1"/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8" xfId="1" applyFont="1" applyBorder="1"/>
    <xf numFmtId="0" fontId="2" fillId="0" borderId="10" xfId="1" applyFont="1" applyBorder="1"/>
    <xf numFmtId="0" fontId="4" fillId="0" borderId="10" xfId="1" applyFont="1" applyBorder="1"/>
    <xf numFmtId="0" fontId="4" fillId="2" borderId="10" xfId="1" applyFont="1" applyFill="1" applyBorder="1"/>
    <xf numFmtId="16" fontId="2" fillId="0" borderId="29" xfId="1" applyNumberFormat="1" applyFont="1" applyBorder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11" xfId="1" applyFont="1" applyBorder="1" applyAlignment="1"/>
    <xf numFmtId="0" fontId="7" fillId="0" borderId="11" xfId="1" applyFont="1" applyBorder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4" fillId="0" borderId="2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1" fillId="0" borderId="21" xfId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2" fillId="0" borderId="25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4" fillId="0" borderId="5" xfId="2" applyFont="1" applyBorder="1" applyAlignment="1"/>
    <xf numFmtId="164" fontId="4" fillId="0" borderId="6" xfId="2" applyFont="1" applyBorder="1" applyAlignment="1"/>
    <xf numFmtId="164" fontId="2" fillId="0" borderId="15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0" borderId="5" xfId="2" applyFont="1" applyBorder="1" applyAlignment="1">
      <alignment horizontal="center"/>
    </xf>
    <xf numFmtId="164" fontId="2" fillId="0" borderId="6" xfId="2" applyFont="1" applyBorder="1" applyAlignment="1">
      <alignment horizontal="center"/>
    </xf>
    <xf numFmtId="164" fontId="2" fillId="0" borderId="5" xfId="2" applyFont="1" applyBorder="1" applyAlignment="1">
      <alignment horizontal="left"/>
    </xf>
    <xf numFmtId="164" fontId="2" fillId="0" borderId="6" xfId="2" applyFont="1" applyBorder="1" applyAlignment="1">
      <alignment horizontal="left"/>
    </xf>
    <xf numFmtId="164" fontId="2" fillId="0" borderId="5" xfId="2" applyFont="1" applyBorder="1" applyAlignment="1"/>
    <xf numFmtId="164" fontId="2" fillId="0" borderId="6" xfId="2" applyFont="1" applyBorder="1" applyAlignment="1"/>
    <xf numFmtId="0" fontId="4" fillId="0" borderId="0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2" fillId="0" borderId="15" xfId="1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4" fontId="4" fillId="0" borderId="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64" fontId="2" fillId="0" borderId="4" xfId="2" applyFont="1" applyFill="1" applyBorder="1" applyAlignment="1"/>
    <xf numFmtId="164" fontId="2" fillId="0" borderId="0" xfId="2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2" fillId="0" borderId="15" xfId="1" applyFont="1" applyBorder="1" applyAlignment="1">
      <alignment horizontal="center" wrapText="1"/>
    </xf>
  </cellXfs>
  <cellStyles count="3">
    <cellStyle name="Moned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34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8"/>
      <c r="M4" s="12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8" t="s">
        <v>2</v>
      </c>
      <c r="M5" s="12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31</v>
      </c>
      <c r="K8" s="123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4000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26"/>
      <c r="B11" s="192">
        <f>$M$9</f>
        <v>4000</v>
      </c>
      <c r="C11" s="193"/>
      <c r="D11" s="194" t="s">
        <v>115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183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11</v>
      </c>
      <c r="F16" s="123" t="s">
        <v>5</v>
      </c>
      <c r="G16" s="143" t="s">
        <v>152</v>
      </c>
      <c r="H16" s="143"/>
      <c r="I16" s="123" t="s">
        <v>12</v>
      </c>
      <c r="J16" s="18">
        <v>14</v>
      </c>
      <c r="K16" s="123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3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23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23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4000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23" t="s">
        <v>28</v>
      </c>
      <c r="G27" s="143" t="s">
        <v>184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184</v>
      </c>
      <c r="D28" s="143"/>
      <c r="E28" s="143"/>
      <c r="F28" s="26" t="s">
        <v>28</v>
      </c>
      <c r="G28" s="143" t="s">
        <v>88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89</v>
      </c>
      <c r="D29" s="143"/>
      <c r="E29" s="143"/>
      <c r="F29" s="26" t="s">
        <v>28</v>
      </c>
      <c r="G29" s="143" t="s">
        <v>33</v>
      </c>
      <c r="H29" s="143"/>
      <c r="I29" s="143"/>
      <c r="J29" s="24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65" t="s">
        <v>35</v>
      </c>
      <c r="D30" s="165"/>
      <c r="E30" s="165"/>
      <c r="F30" s="26" t="s">
        <v>28</v>
      </c>
      <c r="G30" s="165" t="s">
        <v>35</v>
      </c>
      <c r="H30" s="165"/>
      <c r="I30" s="165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65"/>
      <c r="D33" s="165"/>
      <c r="E33" s="165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23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23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23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23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7"/>
      <c r="M40" s="159">
        <f>M25</f>
        <v>4000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23"/>
      <c r="I41" s="123"/>
      <c r="J41" s="32"/>
      <c r="K41" s="6"/>
      <c r="L41" s="12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4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7"/>
      <c r="F46" s="155">
        <v>0</v>
      </c>
      <c r="G46" s="156"/>
      <c r="H46" s="124"/>
      <c r="I46" s="124"/>
      <c r="J46" s="124"/>
      <c r="K46" s="6" t="s">
        <v>45</v>
      </c>
      <c r="L46" s="127"/>
      <c r="M46" s="151">
        <f>SUM(M40+M42+M43)+M44+M45</f>
        <v>4000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7"/>
      <c r="F47" s="145">
        <v>0</v>
      </c>
      <c r="G47" s="146"/>
      <c r="H47" s="124"/>
      <c r="I47" s="124"/>
      <c r="J47" s="124"/>
      <c r="K47" s="6" t="s">
        <v>47</v>
      </c>
      <c r="L47" s="127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7"/>
      <c r="F48" s="153">
        <f>SUM(F46:G47)</f>
        <v>0</v>
      </c>
      <c r="G48" s="154"/>
      <c r="H48" s="124"/>
      <c r="I48" s="124"/>
      <c r="J48" s="124"/>
      <c r="K48" s="6"/>
      <c r="L48" s="127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7"/>
      <c r="F49" s="145">
        <v>0</v>
      </c>
      <c r="G49" s="146"/>
      <c r="H49" s="124"/>
      <c r="I49" s="124"/>
      <c r="J49" s="124"/>
      <c r="K49" s="6"/>
      <c r="L49" s="127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7"/>
      <c r="F50" s="153">
        <f>SUM(F48:G49)</f>
        <v>0</v>
      </c>
      <c r="G50" s="154"/>
      <c r="H50" s="124"/>
      <c r="I50" s="124"/>
      <c r="J50" s="124"/>
      <c r="K50" s="6"/>
      <c r="L50" s="127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7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7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7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7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7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7"/>
      <c r="F56" s="149">
        <f>+M46-F55</f>
        <v>4000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4000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22"/>
      <c r="C59" s="123"/>
      <c r="D59" s="123"/>
      <c r="E59" s="123"/>
      <c r="F59" s="123"/>
      <c r="G59" s="123"/>
      <c r="H59" s="6"/>
      <c r="I59" s="123"/>
      <c r="J59" s="123"/>
      <c r="K59" s="123"/>
      <c r="L59" s="123"/>
      <c r="M59" s="123"/>
      <c r="N59" s="125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127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182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P42:Q42"/>
    <mergeCell ref="M43:N43"/>
    <mergeCell ref="M44:N44"/>
    <mergeCell ref="M45:N45"/>
    <mergeCell ref="F46:G46"/>
    <mergeCell ref="M46:N46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7:G57"/>
    <mergeCell ref="B58:G58"/>
    <mergeCell ref="I58:N58"/>
    <mergeCell ref="B60:G60"/>
    <mergeCell ref="B61:G61"/>
    <mergeCell ref="I61:N61"/>
    <mergeCell ref="B62:G62"/>
    <mergeCell ref="I62:N62"/>
    <mergeCell ref="B63:G63"/>
    <mergeCell ref="I63:N63"/>
    <mergeCell ref="B64:G64"/>
    <mergeCell ref="I64:N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M24" sqref="M24:N2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25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5"/>
      <c r="M4" s="11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5" t="s">
        <v>2</v>
      </c>
      <c r="M5" s="11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116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4217.6000000000004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9"/>
      <c r="B11" s="192">
        <f>$M$9</f>
        <v>4217.6000000000004</v>
      </c>
      <c r="C11" s="193"/>
      <c r="D11" s="194" t="s">
        <v>160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158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6</v>
      </c>
      <c r="F16" s="116" t="s">
        <v>5</v>
      </c>
      <c r="G16" s="143" t="s">
        <v>152</v>
      </c>
      <c r="H16" s="143"/>
      <c r="I16" s="116" t="s">
        <v>12</v>
      </c>
      <c r="J16" s="18">
        <v>8</v>
      </c>
      <c r="K16" s="116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6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16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16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16" t="s">
        <v>28</v>
      </c>
      <c r="G27" s="143" t="s">
        <v>132</v>
      </c>
      <c r="H27" s="143"/>
      <c r="I27" s="143"/>
      <c r="J27" s="24">
        <v>336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101</v>
      </c>
      <c r="D28" s="143"/>
      <c r="E28" s="143"/>
      <c r="F28" s="26" t="s">
        <v>28</v>
      </c>
      <c r="G28" s="143" t="s">
        <v>159</v>
      </c>
      <c r="H28" s="143"/>
      <c r="I28" s="143"/>
      <c r="J28" s="24">
        <v>12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153</v>
      </c>
      <c r="D29" s="143"/>
      <c r="E29" s="143"/>
      <c r="F29" s="26" t="s">
        <v>28</v>
      </c>
      <c r="G29" s="143" t="s">
        <v>122</v>
      </c>
      <c r="H29" s="143"/>
      <c r="I29" s="143"/>
      <c r="J29" s="27">
        <v>26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122</v>
      </c>
      <c r="D30" s="143"/>
      <c r="E30" s="143"/>
      <c r="F30" s="26" t="s">
        <v>28</v>
      </c>
      <c r="G30" s="143" t="s">
        <v>101</v>
      </c>
      <c r="H30" s="143"/>
      <c r="I30" s="143"/>
      <c r="J30" s="27">
        <v>26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101</v>
      </c>
      <c r="D31" s="196"/>
      <c r="E31" s="196"/>
      <c r="F31" s="26" t="s">
        <v>28</v>
      </c>
      <c r="G31" s="196" t="s">
        <v>79</v>
      </c>
      <c r="H31" s="196"/>
      <c r="I31" s="196"/>
      <c r="J31" s="27">
        <v>336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35</v>
      </c>
      <c r="D32" s="165"/>
      <c r="E32" s="165"/>
      <c r="F32" s="26" t="s">
        <v>28</v>
      </c>
      <c r="G32" s="165" t="s">
        <v>35</v>
      </c>
      <c r="H32" s="165"/>
      <c r="I32" s="165"/>
      <c r="J32" s="27">
        <v>100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16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16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16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16"/>
      <c r="G39" s="132"/>
      <c r="H39" s="132"/>
      <c r="I39" s="132"/>
      <c r="J39" s="29">
        <f>SUM(J27:J38)</f>
        <v>836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0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16"/>
      <c r="I41" s="116"/>
      <c r="J41" s="32"/>
      <c r="K41" s="6"/>
      <c r="L41" s="121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1" t="s">
        <v>32</v>
      </c>
      <c r="M43" s="157">
        <f>J39*J40</f>
        <v>1337.6000000000001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1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1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0"/>
      <c r="F46" s="155">
        <v>0</v>
      </c>
      <c r="G46" s="156"/>
      <c r="H46" s="121"/>
      <c r="I46" s="121"/>
      <c r="J46" s="121"/>
      <c r="K46" s="6" t="s">
        <v>45</v>
      </c>
      <c r="L46" s="120"/>
      <c r="M46" s="151">
        <f>SUM(M40+M42+M43)+M44+M45</f>
        <v>4217.6000000000004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0"/>
      <c r="F47" s="145">
        <v>0</v>
      </c>
      <c r="G47" s="146"/>
      <c r="H47" s="121"/>
      <c r="I47" s="121"/>
      <c r="J47" s="121"/>
      <c r="K47" s="6" t="s">
        <v>47</v>
      </c>
      <c r="L47" s="120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0"/>
      <c r="F48" s="153">
        <f>SUM(F46:G47)</f>
        <v>0</v>
      </c>
      <c r="G48" s="154"/>
      <c r="H48" s="121"/>
      <c r="I48" s="121"/>
      <c r="J48" s="121"/>
      <c r="K48" s="6"/>
      <c r="L48" s="120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0"/>
      <c r="F49" s="145">
        <v>0</v>
      </c>
      <c r="G49" s="146"/>
      <c r="H49" s="121"/>
      <c r="I49" s="121"/>
      <c r="J49" s="121"/>
      <c r="K49" s="6"/>
      <c r="L49" s="120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0"/>
      <c r="F50" s="153">
        <f>SUM(F48:G49)</f>
        <v>0</v>
      </c>
      <c r="G50" s="154"/>
      <c r="H50" s="121"/>
      <c r="I50" s="121"/>
      <c r="J50" s="121"/>
      <c r="K50" s="6"/>
      <c r="L50" s="120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0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0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0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0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0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0"/>
      <c r="F56" s="149">
        <f>+M46-F55</f>
        <v>4217.6000000000004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4217.6000000000004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17"/>
      <c r="C59" s="116"/>
      <c r="D59" s="116"/>
      <c r="E59" s="116"/>
      <c r="F59" s="116"/>
      <c r="G59" s="116"/>
      <c r="H59" s="6"/>
      <c r="I59" s="116"/>
      <c r="J59" s="116"/>
      <c r="K59" s="116"/>
      <c r="L59" s="116"/>
      <c r="M59" s="116"/>
      <c r="N59" s="118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69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70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P54:Q54"/>
    <mergeCell ref="F55:G55"/>
    <mergeCell ref="F57:G57"/>
    <mergeCell ref="B58:G58"/>
    <mergeCell ref="I58:N58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24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4"/>
      <c r="M4" s="114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4" t="s">
        <v>2</v>
      </c>
      <c r="M5" s="114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28</v>
      </c>
      <c r="K8" s="109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1330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2"/>
      <c r="B11" s="192">
        <f>$M$9</f>
        <v>1330</v>
      </c>
      <c r="C11" s="193"/>
      <c r="D11" s="194" t="s">
        <v>157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156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30</v>
      </c>
      <c r="F16" s="109" t="s">
        <v>5</v>
      </c>
      <c r="G16" s="143" t="s">
        <v>66</v>
      </c>
      <c r="H16" s="143"/>
      <c r="I16" s="109" t="s">
        <v>12</v>
      </c>
      <c r="J16" s="18">
        <v>31</v>
      </c>
      <c r="K16" s="109" t="s">
        <v>13</v>
      </c>
      <c r="L16" s="143" t="s">
        <v>64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09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109" t="s">
        <v>28</v>
      </c>
      <c r="F24" s="157"/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09" t="s">
        <v>28</v>
      </c>
      <c r="F25" s="157">
        <v>320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320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09" t="s">
        <v>28</v>
      </c>
      <c r="G27" s="143" t="s">
        <v>155</v>
      </c>
      <c r="H27" s="143"/>
      <c r="I27" s="143"/>
      <c r="J27" s="24">
        <v>110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155</v>
      </c>
      <c r="D28" s="143"/>
      <c r="E28" s="143"/>
      <c r="F28" s="26" t="s">
        <v>28</v>
      </c>
      <c r="G28" s="143" t="s">
        <v>79</v>
      </c>
      <c r="H28" s="143"/>
      <c r="I28" s="143"/>
      <c r="J28" s="24">
        <v>110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35</v>
      </c>
      <c r="D29" s="143"/>
      <c r="E29" s="143"/>
      <c r="F29" s="26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43"/>
      <c r="H30" s="143"/>
      <c r="I30" s="143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/>
      <c r="D31" s="196"/>
      <c r="E31" s="196"/>
      <c r="F31" s="26" t="s">
        <v>28</v>
      </c>
      <c r="G31" s="196"/>
      <c r="H31" s="196"/>
      <c r="I31" s="196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09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09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09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09"/>
      <c r="G39" s="132"/>
      <c r="H39" s="132"/>
      <c r="I39" s="132"/>
      <c r="J39" s="29">
        <f>SUM(J27:J38)</f>
        <v>320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13"/>
      <c r="M40" s="159">
        <f>M25</f>
        <v>320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09"/>
      <c r="I41" s="109"/>
      <c r="J41" s="32"/>
      <c r="K41" s="6"/>
      <c r="L41" s="110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249*2</f>
        <v>498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10" t="s">
        <v>32</v>
      </c>
      <c r="M43" s="157">
        <f>J39*J40</f>
        <v>512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10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10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13"/>
      <c r="F46" s="155">
        <v>0</v>
      </c>
      <c r="G46" s="156"/>
      <c r="H46" s="110"/>
      <c r="I46" s="110"/>
      <c r="J46" s="110"/>
      <c r="K46" s="6" t="s">
        <v>45</v>
      </c>
      <c r="L46" s="113"/>
      <c r="M46" s="151">
        <f>SUM(M40+M42+M43)+M44+M45</f>
        <v>1330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13"/>
      <c r="F47" s="145">
        <v>0</v>
      </c>
      <c r="G47" s="146"/>
      <c r="H47" s="110"/>
      <c r="I47" s="110"/>
      <c r="J47" s="110"/>
      <c r="K47" s="6" t="s">
        <v>47</v>
      </c>
      <c r="L47" s="113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13"/>
      <c r="F48" s="153">
        <f>SUM(F46:G47)</f>
        <v>0</v>
      </c>
      <c r="G48" s="154"/>
      <c r="H48" s="110"/>
      <c r="I48" s="110"/>
      <c r="J48" s="110"/>
      <c r="K48" s="6"/>
      <c r="L48" s="113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13"/>
      <c r="F49" s="145">
        <v>0</v>
      </c>
      <c r="G49" s="146"/>
      <c r="H49" s="110"/>
      <c r="I49" s="110"/>
      <c r="J49" s="110"/>
      <c r="K49" s="6"/>
      <c r="L49" s="113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13"/>
      <c r="F50" s="153">
        <f>SUM(F48:G49)</f>
        <v>0</v>
      </c>
      <c r="G50" s="154"/>
      <c r="H50" s="110"/>
      <c r="I50" s="110"/>
      <c r="J50" s="110"/>
      <c r="K50" s="6"/>
      <c r="L50" s="113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13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13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13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13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13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13"/>
      <c r="F56" s="149">
        <f>+M46-F55</f>
        <v>1330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1330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08"/>
      <c r="C59" s="109"/>
      <c r="D59" s="109"/>
      <c r="E59" s="109"/>
      <c r="F59" s="109"/>
      <c r="G59" s="109"/>
      <c r="H59" s="6"/>
      <c r="I59" s="109"/>
      <c r="J59" s="109"/>
      <c r="K59" s="109"/>
      <c r="L59" s="109"/>
      <c r="M59" s="109"/>
      <c r="N59" s="111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147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148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6"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23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7"/>
      <c r="M4" s="107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7" t="s">
        <v>2</v>
      </c>
      <c r="M5" s="107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23</v>
      </c>
      <c r="K8" s="102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4342.3999999999996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5"/>
      <c r="B11" s="192">
        <f>$M$9</f>
        <v>4342.3999999999996</v>
      </c>
      <c r="C11" s="193"/>
      <c r="D11" s="194" t="s">
        <v>154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150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 t="s">
        <v>151</v>
      </c>
      <c r="F16" s="102" t="s">
        <v>5</v>
      </c>
      <c r="G16" s="143" t="s">
        <v>66</v>
      </c>
      <c r="H16" s="143"/>
      <c r="I16" s="102" t="s">
        <v>12</v>
      </c>
      <c r="J16" s="18">
        <v>1</v>
      </c>
      <c r="K16" s="102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02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02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02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02" t="s">
        <v>28</v>
      </c>
      <c r="G27" s="143" t="s">
        <v>101</v>
      </c>
      <c r="H27" s="143"/>
      <c r="I27" s="143"/>
      <c r="J27" s="24">
        <v>336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132</v>
      </c>
      <c r="D28" s="143"/>
      <c r="E28" s="143"/>
      <c r="F28" s="26" t="s">
        <v>28</v>
      </c>
      <c r="G28" s="143" t="s">
        <v>153</v>
      </c>
      <c r="H28" s="143"/>
      <c r="I28" s="143"/>
      <c r="J28" s="24">
        <v>12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153</v>
      </c>
      <c r="D29" s="143"/>
      <c r="E29" s="143"/>
      <c r="F29" s="26" t="s">
        <v>28</v>
      </c>
      <c r="G29" s="143" t="s">
        <v>122</v>
      </c>
      <c r="H29" s="143"/>
      <c r="I29" s="143"/>
      <c r="J29" s="27">
        <v>26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122</v>
      </c>
      <c r="D30" s="143"/>
      <c r="E30" s="143"/>
      <c r="F30" s="26" t="s">
        <v>28</v>
      </c>
      <c r="G30" s="143" t="s">
        <v>101</v>
      </c>
      <c r="H30" s="143"/>
      <c r="I30" s="143"/>
      <c r="J30" s="27">
        <v>26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132</v>
      </c>
      <c r="D31" s="196"/>
      <c r="E31" s="196"/>
      <c r="F31" s="26" t="s">
        <v>28</v>
      </c>
      <c r="G31" s="196" t="s">
        <v>122</v>
      </c>
      <c r="H31" s="196"/>
      <c r="I31" s="196"/>
      <c r="J31" s="27">
        <v>26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122</v>
      </c>
      <c r="D32" s="165"/>
      <c r="E32" s="165"/>
      <c r="F32" s="26" t="s">
        <v>28</v>
      </c>
      <c r="G32" s="165" t="s">
        <v>101</v>
      </c>
      <c r="H32" s="165"/>
      <c r="I32" s="165"/>
      <c r="J32" s="27">
        <v>26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132</v>
      </c>
      <c r="D33" s="196"/>
      <c r="E33" s="196"/>
      <c r="F33" s="26" t="s">
        <v>28</v>
      </c>
      <c r="G33" s="165" t="s">
        <v>122</v>
      </c>
      <c r="H33" s="165"/>
      <c r="I33" s="165"/>
      <c r="J33" s="27">
        <v>26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132</v>
      </c>
      <c r="D34" s="165"/>
      <c r="E34" s="165"/>
      <c r="F34" s="26" t="s">
        <v>28</v>
      </c>
      <c r="G34" s="165" t="s">
        <v>79</v>
      </c>
      <c r="H34" s="165"/>
      <c r="I34" s="165"/>
      <c r="J34" s="28">
        <v>336</v>
      </c>
      <c r="K34" s="6" t="s">
        <v>34</v>
      </c>
      <c r="L34" s="6"/>
      <c r="M34" s="6"/>
      <c r="N34" s="13"/>
    </row>
    <row r="35" spans="1:18">
      <c r="A35" s="5"/>
      <c r="B35" s="5"/>
      <c r="C35" s="165" t="s">
        <v>35</v>
      </c>
      <c r="D35" s="165"/>
      <c r="E35" s="165"/>
      <c r="F35" s="26" t="s">
        <v>28</v>
      </c>
      <c r="G35" s="165" t="s">
        <v>35</v>
      </c>
      <c r="H35" s="165"/>
      <c r="I35" s="165"/>
      <c r="J35" s="28">
        <v>100</v>
      </c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02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02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02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02"/>
      <c r="G39" s="132"/>
      <c r="H39" s="132"/>
      <c r="I39" s="132"/>
      <c r="J39" s="29">
        <f>SUM(J27:J38)</f>
        <v>914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06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02"/>
      <c r="I41" s="102"/>
      <c r="J41" s="32"/>
      <c r="K41" s="6"/>
      <c r="L41" s="103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03" t="s">
        <v>32</v>
      </c>
      <c r="M43" s="157">
        <f>J39*J40</f>
        <v>1462.4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03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03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06"/>
      <c r="F46" s="155">
        <v>0</v>
      </c>
      <c r="G46" s="156"/>
      <c r="H46" s="103"/>
      <c r="I46" s="103"/>
      <c r="J46" s="103"/>
      <c r="K46" s="6" t="s">
        <v>45</v>
      </c>
      <c r="L46" s="106"/>
      <c r="M46" s="151">
        <f>SUM(M40+M42+M43)+M44+M45</f>
        <v>4342.3999999999996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06"/>
      <c r="F47" s="145">
        <v>0</v>
      </c>
      <c r="G47" s="146"/>
      <c r="H47" s="103"/>
      <c r="I47" s="103"/>
      <c r="J47" s="103"/>
      <c r="K47" s="6" t="s">
        <v>47</v>
      </c>
      <c r="L47" s="106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06"/>
      <c r="F48" s="153">
        <f>SUM(F46:G47)</f>
        <v>0</v>
      </c>
      <c r="G48" s="154"/>
      <c r="H48" s="103"/>
      <c r="I48" s="103"/>
      <c r="J48" s="103"/>
      <c r="K48" s="6"/>
      <c r="L48" s="106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06"/>
      <c r="F49" s="145">
        <v>0</v>
      </c>
      <c r="G49" s="146"/>
      <c r="H49" s="103"/>
      <c r="I49" s="103"/>
      <c r="J49" s="103"/>
      <c r="K49" s="6"/>
      <c r="L49" s="106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06"/>
      <c r="F50" s="153">
        <f>SUM(F48:G49)</f>
        <v>0</v>
      </c>
      <c r="G50" s="154"/>
      <c r="H50" s="103"/>
      <c r="I50" s="103"/>
      <c r="J50" s="103"/>
      <c r="K50" s="6"/>
      <c r="L50" s="106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06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06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06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06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06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06"/>
      <c r="F56" s="149">
        <f>+M46-F55</f>
        <v>4342.3999999999996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4342.3999999999996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01"/>
      <c r="C59" s="102"/>
      <c r="D59" s="102"/>
      <c r="E59" s="102"/>
      <c r="F59" s="102"/>
      <c r="G59" s="102"/>
      <c r="H59" s="6"/>
      <c r="I59" s="102"/>
      <c r="J59" s="102"/>
      <c r="K59" s="102"/>
      <c r="L59" s="102"/>
      <c r="M59" s="102"/>
      <c r="N59" s="104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69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70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58"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22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0"/>
      <c r="M4" s="100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0" t="s">
        <v>2</v>
      </c>
      <c r="M5" s="100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22</v>
      </c>
      <c r="K8" s="95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2500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8"/>
      <c r="B11" s="192">
        <f>$M$9</f>
        <v>2500</v>
      </c>
      <c r="C11" s="193"/>
      <c r="D11" s="194" t="s">
        <v>149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145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23</v>
      </c>
      <c r="F16" s="95" t="s">
        <v>5</v>
      </c>
      <c r="G16" s="143" t="s">
        <v>66</v>
      </c>
      <c r="H16" s="143"/>
      <c r="I16" s="95" t="s">
        <v>12</v>
      </c>
      <c r="J16" s="18">
        <v>25</v>
      </c>
      <c r="K16" s="95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95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95" t="s">
        <v>28</v>
      </c>
      <c r="F24" s="157"/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2</v>
      </c>
      <c r="E25" s="95" t="s">
        <v>28</v>
      </c>
      <c r="F25" s="157">
        <v>320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640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95" t="s">
        <v>28</v>
      </c>
      <c r="G27" s="143" t="s">
        <v>146</v>
      </c>
      <c r="H27" s="143"/>
      <c r="I27" s="143"/>
      <c r="J27" s="24">
        <v>110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146</v>
      </c>
      <c r="D28" s="143"/>
      <c r="E28" s="143"/>
      <c r="F28" s="26" t="s">
        <v>28</v>
      </c>
      <c r="G28" s="143" t="s">
        <v>79</v>
      </c>
      <c r="H28" s="143"/>
      <c r="I28" s="143"/>
      <c r="J28" s="24">
        <v>110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33</v>
      </c>
      <c r="D29" s="143"/>
      <c r="E29" s="143"/>
      <c r="F29" s="26" t="s">
        <v>28</v>
      </c>
      <c r="G29" s="143" t="s">
        <v>146</v>
      </c>
      <c r="H29" s="143"/>
      <c r="I29" s="143"/>
      <c r="J29" s="27">
        <v>110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146</v>
      </c>
      <c r="D30" s="143"/>
      <c r="E30" s="143"/>
      <c r="F30" s="26" t="s">
        <v>28</v>
      </c>
      <c r="G30" s="143" t="s">
        <v>79</v>
      </c>
      <c r="H30" s="143"/>
      <c r="I30" s="143"/>
      <c r="J30" s="27">
        <v>110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35</v>
      </c>
      <c r="D31" s="196"/>
      <c r="E31" s="196"/>
      <c r="F31" s="26" t="s">
        <v>28</v>
      </c>
      <c r="G31" s="196" t="s">
        <v>35</v>
      </c>
      <c r="H31" s="196"/>
      <c r="I31" s="196"/>
      <c r="J31" s="27">
        <v>100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95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95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95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95"/>
      <c r="G39" s="132"/>
      <c r="H39" s="132"/>
      <c r="I39" s="132"/>
      <c r="J39" s="29">
        <f>SUM(J27:J38)</f>
        <v>540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99"/>
      <c r="M40" s="159">
        <f>M25</f>
        <v>640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95"/>
      <c r="I41" s="95"/>
      <c r="J41" s="32"/>
      <c r="K41" s="6"/>
      <c r="L41" s="96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249*4</f>
        <v>996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96" t="s">
        <v>32</v>
      </c>
      <c r="M43" s="157">
        <f>J39*J40</f>
        <v>864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6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6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99"/>
      <c r="F46" s="155">
        <v>0</v>
      </c>
      <c r="G46" s="156"/>
      <c r="H46" s="96"/>
      <c r="I46" s="96"/>
      <c r="J46" s="96"/>
      <c r="K46" s="6" t="s">
        <v>45</v>
      </c>
      <c r="L46" s="99"/>
      <c r="M46" s="151">
        <f>SUM(M40+M42+M43)+M44+M45</f>
        <v>2500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99"/>
      <c r="F47" s="145">
        <v>0</v>
      </c>
      <c r="G47" s="146"/>
      <c r="H47" s="96"/>
      <c r="I47" s="96"/>
      <c r="J47" s="96"/>
      <c r="K47" s="6" t="s">
        <v>47</v>
      </c>
      <c r="L47" s="99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99"/>
      <c r="F48" s="153">
        <f>SUM(F46:G47)</f>
        <v>0</v>
      </c>
      <c r="G48" s="154"/>
      <c r="H48" s="96"/>
      <c r="I48" s="96"/>
      <c r="J48" s="96"/>
      <c r="K48" s="6"/>
      <c r="L48" s="99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99"/>
      <c r="F49" s="145">
        <v>0</v>
      </c>
      <c r="G49" s="146"/>
      <c r="H49" s="96"/>
      <c r="I49" s="96"/>
      <c r="J49" s="96"/>
      <c r="K49" s="6"/>
      <c r="L49" s="99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99"/>
      <c r="F50" s="153">
        <f>SUM(F48:G49)</f>
        <v>0</v>
      </c>
      <c r="G50" s="154"/>
      <c r="H50" s="96"/>
      <c r="I50" s="96"/>
      <c r="J50" s="96"/>
      <c r="K50" s="6"/>
      <c r="L50" s="99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99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99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99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99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99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99"/>
      <c r="F56" s="149">
        <f>+M46-F55</f>
        <v>2500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2500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94"/>
      <c r="C59" s="95"/>
      <c r="D59" s="95"/>
      <c r="E59" s="95"/>
      <c r="F59" s="95"/>
      <c r="G59" s="95"/>
      <c r="H59" s="6"/>
      <c r="I59" s="95"/>
      <c r="J59" s="95"/>
      <c r="K59" s="95"/>
      <c r="L59" s="95"/>
      <c r="M59" s="95"/>
      <c r="N59" s="97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147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148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Q20" sqref="Q2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21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3"/>
      <c r="M4" s="93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3" t="s">
        <v>2</v>
      </c>
      <c r="M5" s="93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21</v>
      </c>
      <c r="K8" s="88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4281.6000000000004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1"/>
      <c r="B11" s="192">
        <f>$M$9</f>
        <v>4281.6000000000004</v>
      </c>
      <c r="C11" s="193"/>
      <c r="D11" s="194" t="s">
        <v>144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143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23</v>
      </c>
      <c r="F16" s="88" t="s">
        <v>5</v>
      </c>
      <c r="G16" s="143" t="s">
        <v>66</v>
      </c>
      <c r="H16" s="143"/>
      <c r="I16" s="88" t="s">
        <v>12</v>
      </c>
      <c r="J16" s="18">
        <v>25</v>
      </c>
      <c r="K16" s="88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88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88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88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88" t="s">
        <v>28</v>
      </c>
      <c r="G27" s="143" t="s">
        <v>132</v>
      </c>
      <c r="H27" s="143"/>
      <c r="I27" s="143"/>
      <c r="J27" s="24">
        <v>336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132</v>
      </c>
      <c r="D28" s="143"/>
      <c r="E28" s="143"/>
      <c r="F28" s="26" t="s">
        <v>28</v>
      </c>
      <c r="G28" s="143" t="s">
        <v>123</v>
      </c>
      <c r="H28" s="143"/>
      <c r="I28" s="143"/>
      <c r="J28" s="24">
        <v>26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123</v>
      </c>
      <c r="D29" s="165"/>
      <c r="E29" s="165"/>
      <c r="F29" s="26" t="s">
        <v>28</v>
      </c>
      <c r="G29" s="143" t="s">
        <v>132</v>
      </c>
      <c r="H29" s="143"/>
      <c r="I29" s="143"/>
      <c r="J29" s="27">
        <v>26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132</v>
      </c>
      <c r="D30" s="143"/>
      <c r="E30" s="143"/>
      <c r="F30" s="26" t="s">
        <v>28</v>
      </c>
      <c r="G30" s="165" t="s">
        <v>123</v>
      </c>
      <c r="H30" s="165"/>
      <c r="I30" s="165"/>
      <c r="J30" s="27">
        <v>26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123</v>
      </c>
      <c r="D31" s="165"/>
      <c r="E31" s="165"/>
      <c r="F31" s="26" t="s">
        <v>28</v>
      </c>
      <c r="G31" s="165" t="s">
        <v>132</v>
      </c>
      <c r="H31" s="165"/>
      <c r="I31" s="165"/>
      <c r="J31" s="27">
        <v>26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132</v>
      </c>
      <c r="D32" s="165"/>
      <c r="E32" s="165"/>
      <c r="F32" s="26" t="s">
        <v>28</v>
      </c>
      <c r="G32" s="165" t="s">
        <v>79</v>
      </c>
      <c r="H32" s="165"/>
      <c r="I32" s="165"/>
      <c r="J32" s="27">
        <v>336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35</v>
      </c>
      <c r="D33" s="196"/>
      <c r="E33" s="196"/>
      <c r="F33" s="26" t="s">
        <v>28</v>
      </c>
      <c r="G33" s="165" t="s">
        <v>35</v>
      </c>
      <c r="H33" s="165"/>
      <c r="I33" s="165"/>
      <c r="J33" s="27">
        <v>100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88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88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88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88"/>
      <c r="G39" s="132"/>
      <c r="H39" s="132"/>
      <c r="I39" s="132"/>
      <c r="J39" s="29">
        <f>SUM(J27:J38)</f>
        <v>876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92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88"/>
      <c r="I41" s="88"/>
      <c r="J41" s="32"/>
      <c r="K41" s="6"/>
      <c r="L41" s="89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89" t="s">
        <v>32</v>
      </c>
      <c r="M43" s="157">
        <f>J39*J40</f>
        <v>1401.6000000000001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89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89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92"/>
      <c r="F46" s="155">
        <v>0</v>
      </c>
      <c r="G46" s="156"/>
      <c r="H46" s="89"/>
      <c r="I46" s="89"/>
      <c r="J46" s="89"/>
      <c r="K46" s="6" t="s">
        <v>45</v>
      </c>
      <c r="L46" s="92"/>
      <c r="M46" s="151">
        <f>SUM(M40+M42+M43)+M44+M45</f>
        <v>4281.6000000000004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92"/>
      <c r="F47" s="145">
        <v>0</v>
      </c>
      <c r="G47" s="146"/>
      <c r="H47" s="89"/>
      <c r="I47" s="89"/>
      <c r="J47" s="89"/>
      <c r="K47" s="6" t="s">
        <v>47</v>
      </c>
      <c r="L47" s="92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92"/>
      <c r="F48" s="153">
        <f>SUM(F46:G47)</f>
        <v>0</v>
      </c>
      <c r="G48" s="154"/>
      <c r="H48" s="89"/>
      <c r="I48" s="89"/>
      <c r="J48" s="89"/>
      <c r="K48" s="6"/>
      <c r="L48" s="92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92"/>
      <c r="F49" s="145">
        <v>0</v>
      </c>
      <c r="G49" s="146"/>
      <c r="H49" s="89"/>
      <c r="I49" s="89"/>
      <c r="J49" s="89"/>
      <c r="K49" s="6"/>
      <c r="L49" s="92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92"/>
      <c r="F50" s="153">
        <f>SUM(F48:G49)</f>
        <v>0</v>
      </c>
      <c r="G50" s="154"/>
      <c r="H50" s="89"/>
      <c r="I50" s="89"/>
      <c r="J50" s="89"/>
      <c r="K50" s="6"/>
      <c r="L50" s="92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92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92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92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92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92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92"/>
      <c r="F56" s="149">
        <f>+M46-F55</f>
        <v>4281.6000000000004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4281.6000000000004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87"/>
      <c r="C59" s="88"/>
      <c r="D59" s="88"/>
      <c r="E59" s="88"/>
      <c r="F59" s="88"/>
      <c r="G59" s="88"/>
      <c r="H59" s="6"/>
      <c r="I59" s="88"/>
      <c r="J59" s="88"/>
      <c r="K59" s="88"/>
      <c r="L59" s="88"/>
      <c r="M59" s="88"/>
      <c r="N59" s="90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69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70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37" zoomScaleNormal="100" workbookViewId="0">
      <selection activeCell="Q9" sqref="Q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20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6"/>
      <c r="M4" s="86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6" t="s">
        <v>2</v>
      </c>
      <c r="M5" s="86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16</v>
      </c>
      <c r="K8" s="81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5842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4"/>
      <c r="B11" s="192">
        <f>$M$9</f>
        <v>5842</v>
      </c>
      <c r="C11" s="193"/>
      <c r="D11" s="194" t="s">
        <v>142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138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81" t="s">
        <v>5</v>
      </c>
      <c r="G16" s="143" t="s">
        <v>66</v>
      </c>
      <c r="H16" s="143"/>
      <c r="I16" s="81" t="s">
        <v>12</v>
      </c>
      <c r="J16" s="18">
        <v>18</v>
      </c>
      <c r="K16" s="81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81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81" t="s">
        <v>28</v>
      </c>
      <c r="F24" s="157">
        <v>2000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2</v>
      </c>
      <c r="E25" s="81" t="s">
        <v>28</v>
      </c>
      <c r="F25" s="157">
        <v>1200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4400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81" t="s">
        <v>28</v>
      </c>
      <c r="G27" s="143" t="s">
        <v>139</v>
      </c>
      <c r="H27" s="143"/>
      <c r="I27" s="143"/>
      <c r="J27" s="24">
        <v>260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260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26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81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81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81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81"/>
      <c r="G39" s="132"/>
      <c r="H39" s="132"/>
      <c r="I39" s="132"/>
      <c r="J39" s="29">
        <f>SUM(J27:J38)</f>
        <v>620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85"/>
      <c r="M40" s="159">
        <f>M25</f>
        <v>4400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81"/>
      <c r="I41" s="81"/>
      <c r="J41" s="32"/>
      <c r="K41" s="6"/>
      <c r="L41" s="82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225*2</f>
        <v>450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82" t="s">
        <v>32</v>
      </c>
      <c r="M43" s="157">
        <f>J39*J40</f>
        <v>992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82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82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85"/>
      <c r="F46" s="155">
        <v>0</v>
      </c>
      <c r="G46" s="156"/>
      <c r="H46" s="82"/>
      <c r="I46" s="82"/>
      <c r="J46" s="82"/>
      <c r="K46" s="6" t="s">
        <v>45</v>
      </c>
      <c r="L46" s="85"/>
      <c r="M46" s="151">
        <f>SUM(M40+M42+M43)+M44+M45</f>
        <v>5842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85"/>
      <c r="F47" s="145">
        <v>0</v>
      </c>
      <c r="G47" s="146"/>
      <c r="H47" s="82"/>
      <c r="I47" s="82"/>
      <c r="J47" s="82"/>
      <c r="K47" s="6" t="s">
        <v>47</v>
      </c>
      <c r="L47" s="85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85"/>
      <c r="F48" s="153">
        <f>SUM(F46:G47)</f>
        <v>0</v>
      </c>
      <c r="G48" s="154"/>
      <c r="H48" s="82"/>
      <c r="I48" s="82"/>
      <c r="J48" s="82"/>
      <c r="K48" s="6"/>
      <c r="L48" s="85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85"/>
      <c r="F49" s="145">
        <v>0</v>
      </c>
      <c r="G49" s="146"/>
      <c r="H49" s="82"/>
      <c r="I49" s="82"/>
      <c r="J49" s="82"/>
      <c r="K49" s="6"/>
      <c r="L49" s="85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85"/>
      <c r="F50" s="153">
        <f>SUM(F48:G49)</f>
        <v>0</v>
      </c>
      <c r="G50" s="154"/>
      <c r="H50" s="82"/>
      <c r="I50" s="82"/>
      <c r="J50" s="82"/>
      <c r="K50" s="6"/>
      <c r="L50" s="85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85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85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85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85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85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85"/>
      <c r="F56" s="149">
        <f>+M46-F55</f>
        <v>5842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5842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80"/>
      <c r="C59" s="81"/>
      <c r="D59" s="81"/>
      <c r="E59" s="81"/>
      <c r="F59" s="81"/>
      <c r="G59" s="81"/>
      <c r="H59" s="6"/>
      <c r="I59" s="81"/>
      <c r="J59" s="81"/>
      <c r="K59" s="81"/>
      <c r="L59" s="81"/>
      <c r="M59" s="81"/>
      <c r="N59" s="83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141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140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52" zoomScaleNormal="100" workbookViewId="0">
      <selection activeCell="T12" sqref="T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19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1760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1760</v>
      </c>
      <c r="C11" s="193"/>
      <c r="D11" s="194" t="s">
        <v>136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133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74" t="s">
        <v>5</v>
      </c>
      <c r="G16" s="143" t="s">
        <v>66</v>
      </c>
      <c r="H16" s="143"/>
      <c r="I16" s="74" t="s">
        <v>12</v>
      </c>
      <c r="J16" s="18">
        <v>18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1760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132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132</v>
      </c>
      <c r="D28" s="143"/>
      <c r="E28" s="143"/>
      <c r="F28" s="26" t="s">
        <v>28</v>
      </c>
      <c r="G28" s="143" t="s">
        <v>33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26" t="s">
        <v>28</v>
      </c>
      <c r="G29" s="143" t="s">
        <v>35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1760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1760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1760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1760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134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135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I62" sqref="I62:N6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18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640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640</v>
      </c>
      <c r="C11" s="193"/>
      <c r="D11" s="194" t="s">
        <v>129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126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74" t="s">
        <v>5</v>
      </c>
      <c r="G16" s="143" t="s">
        <v>66</v>
      </c>
      <c r="H16" s="143"/>
      <c r="I16" s="74" t="s">
        <v>12</v>
      </c>
      <c r="J16" s="18">
        <v>16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74" t="s">
        <v>28</v>
      </c>
      <c r="F24" s="157"/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640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105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33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26" t="s">
        <v>28</v>
      </c>
      <c r="G29" s="143" t="s">
        <v>35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640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640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640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640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130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128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W12" sqref="W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17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2454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2454</v>
      </c>
      <c r="C11" s="193"/>
      <c r="D11" s="194" t="s">
        <v>131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126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74" t="s">
        <v>5</v>
      </c>
      <c r="G16" s="143" t="s">
        <v>66</v>
      </c>
      <c r="H16" s="143"/>
      <c r="I16" s="74" t="s">
        <v>12</v>
      </c>
      <c r="J16" s="18">
        <v>16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/>
      <c r="E24" s="74" t="s">
        <v>28</v>
      </c>
      <c r="F24" s="157"/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640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105</v>
      </c>
      <c r="H27" s="143"/>
      <c r="I27" s="143"/>
      <c r="J27" s="24">
        <v>260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260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26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620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2.2000000000000002</v>
      </c>
      <c r="K40" s="6"/>
      <c r="L40" s="78"/>
      <c r="M40" s="159">
        <f>M25</f>
        <v>640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225*2</f>
        <v>450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1364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2454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2454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2454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127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128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3"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16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124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28</v>
      </c>
      <c r="F16" s="74" t="s">
        <v>5</v>
      </c>
      <c r="G16" s="143" t="s">
        <v>66</v>
      </c>
      <c r="H16" s="143"/>
      <c r="I16" s="74" t="s">
        <v>12</v>
      </c>
      <c r="J16" s="18">
        <v>30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101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101</v>
      </c>
      <c r="D28" s="143"/>
      <c r="E28" s="143"/>
      <c r="F28" s="26" t="s">
        <v>28</v>
      </c>
      <c r="G28" s="143" t="s">
        <v>121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121</v>
      </c>
      <c r="D29" s="165"/>
      <c r="E29" s="165"/>
      <c r="F29" s="26" t="s">
        <v>28</v>
      </c>
      <c r="G29" s="143" t="s">
        <v>101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101</v>
      </c>
      <c r="D30" s="143"/>
      <c r="E30" s="143"/>
      <c r="F30" s="26" t="s">
        <v>28</v>
      </c>
      <c r="G30" s="165" t="s">
        <v>121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121</v>
      </c>
      <c r="D31" s="165"/>
      <c r="E31" s="165"/>
      <c r="F31" s="26" t="s">
        <v>28</v>
      </c>
      <c r="G31" s="165" t="s">
        <v>101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101</v>
      </c>
      <c r="D32" s="165"/>
      <c r="E32" s="165"/>
      <c r="F32" s="26" t="s">
        <v>28</v>
      </c>
      <c r="G32" s="165" t="s">
        <v>122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123</v>
      </c>
      <c r="D33" s="196"/>
      <c r="E33" s="196"/>
      <c r="F33" s="26" t="s">
        <v>28</v>
      </c>
      <c r="G33" s="165" t="s">
        <v>33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35</v>
      </c>
      <c r="D34" s="165"/>
      <c r="E34" s="165"/>
      <c r="F34" s="26" t="s">
        <v>28</v>
      </c>
      <c r="G34" s="165" t="s">
        <v>35</v>
      </c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92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33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8"/>
      <c r="M4" s="12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8" t="s">
        <v>2</v>
      </c>
      <c r="M5" s="12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31</v>
      </c>
      <c r="K8" s="123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5795.2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26"/>
      <c r="B11" s="192">
        <f>$M$9</f>
        <v>5795.2</v>
      </c>
      <c r="C11" s="193"/>
      <c r="D11" s="194" t="s">
        <v>185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183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11</v>
      </c>
      <c r="F16" s="123" t="s">
        <v>5</v>
      </c>
      <c r="G16" s="143" t="s">
        <v>152</v>
      </c>
      <c r="H16" s="143"/>
      <c r="I16" s="123" t="s">
        <v>12</v>
      </c>
      <c r="J16" s="18">
        <v>14</v>
      </c>
      <c r="K16" s="123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3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23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23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4000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23" t="s">
        <v>28</v>
      </c>
      <c r="G27" s="143" t="s">
        <v>184</v>
      </c>
      <c r="H27" s="143"/>
      <c r="I27" s="143"/>
      <c r="J27" s="24">
        <v>493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184</v>
      </c>
      <c r="D28" s="143"/>
      <c r="E28" s="143"/>
      <c r="F28" s="26" t="s">
        <v>28</v>
      </c>
      <c r="G28" s="143" t="s">
        <v>88</v>
      </c>
      <c r="H28" s="143"/>
      <c r="I28" s="143"/>
      <c r="J28" s="24">
        <v>94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89</v>
      </c>
      <c r="D29" s="143"/>
      <c r="E29" s="143"/>
      <c r="F29" s="26" t="s">
        <v>28</v>
      </c>
      <c r="G29" s="143" t="s">
        <v>33</v>
      </c>
      <c r="H29" s="143"/>
      <c r="I29" s="143"/>
      <c r="J29" s="24">
        <v>435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65" t="s">
        <v>35</v>
      </c>
      <c r="D30" s="165"/>
      <c r="E30" s="165"/>
      <c r="F30" s="26" t="s">
        <v>28</v>
      </c>
      <c r="G30" s="165" t="s">
        <v>35</v>
      </c>
      <c r="H30" s="165"/>
      <c r="I30" s="165"/>
      <c r="J30" s="27">
        <v>100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65"/>
      <c r="D33" s="165"/>
      <c r="E33" s="165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23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23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23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23"/>
      <c r="G39" s="132"/>
      <c r="H39" s="132"/>
      <c r="I39" s="132"/>
      <c r="J39" s="29">
        <f>SUM(J27:J38)</f>
        <v>1122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7"/>
      <c r="M40" s="159">
        <f>M25</f>
        <v>4000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23"/>
      <c r="I41" s="123"/>
      <c r="J41" s="32"/>
      <c r="K41" s="6"/>
      <c r="L41" s="12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4" t="s">
        <v>32</v>
      </c>
      <c r="M43" s="157">
        <f>J39*J40</f>
        <v>1795.2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7"/>
      <c r="F46" s="155">
        <v>0</v>
      </c>
      <c r="G46" s="156"/>
      <c r="H46" s="124"/>
      <c r="I46" s="124"/>
      <c r="J46" s="124"/>
      <c r="K46" s="6" t="s">
        <v>45</v>
      </c>
      <c r="L46" s="127"/>
      <c r="M46" s="151">
        <f>SUM(M40+M42+M43)+M44+M45</f>
        <v>5795.2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7"/>
      <c r="F47" s="145">
        <v>0</v>
      </c>
      <c r="G47" s="146"/>
      <c r="H47" s="124"/>
      <c r="I47" s="124"/>
      <c r="J47" s="124"/>
      <c r="K47" s="6" t="s">
        <v>47</v>
      </c>
      <c r="L47" s="127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7"/>
      <c r="F48" s="153">
        <f>SUM(F46:G47)</f>
        <v>0</v>
      </c>
      <c r="G48" s="154"/>
      <c r="H48" s="124"/>
      <c r="I48" s="124"/>
      <c r="J48" s="124"/>
      <c r="K48" s="6"/>
      <c r="L48" s="127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7"/>
      <c r="F49" s="145">
        <v>0</v>
      </c>
      <c r="G49" s="146"/>
      <c r="H49" s="124"/>
      <c r="I49" s="124"/>
      <c r="J49" s="124"/>
      <c r="K49" s="6"/>
      <c r="L49" s="127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7"/>
      <c r="F50" s="153">
        <f>SUM(F48:G49)</f>
        <v>0</v>
      </c>
      <c r="G50" s="154"/>
      <c r="H50" s="124"/>
      <c r="I50" s="124"/>
      <c r="J50" s="124"/>
      <c r="K50" s="6"/>
      <c r="L50" s="127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7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7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7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7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7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7"/>
      <c r="F56" s="149">
        <f>+M46-F55</f>
        <v>5795.2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5795.2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22"/>
      <c r="C59" s="123"/>
      <c r="D59" s="123"/>
      <c r="E59" s="123"/>
      <c r="F59" s="123"/>
      <c r="G59" s="123"/>
      <c r="H59" s="6"/>
      <c r="I59" s="123"/>
      <c r="J59" s="123"/>
      <c r="K59" s="123"/>
      <c r="L59" s="123"/>
      <c r="M59" s="123"/>
      <c r="N59" s="125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179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180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P42:Q42"/>
    <mergeCell ref="M43:N43"/>
    <mergeCell ref="M44:N44"/>
    <mergeCell ref="M45:N45"/>
    <mergeCell ref="F46:G46"/>
    <mergeCell ref="M46:N46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7:G57"/>
    <mergeCell ref="B58:G58"/>
    <mergeCell ref="I58:N58"/>
    <mergeCell ref="B60:G60"/>
    <mergeCell ref="B61:G61"/>
    <mergeCell ref="I61:N61"/>
    <mergeCell ref="B62:G62"/>
    <mergeCell ref="I62:N62"/>
    <mergeCell ref="B63:G63"/>
    <mergeCell ref="I63:N63"/>
    <mergeCell ref="B64:G64"/>
    <mergeCell ref="I64:N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15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124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28</v>
      </c>
      <c r="F16" s="74" t="s">
        <v>5</v>
      </c>
      <c r="G16" s="143" t="s">
        <v>66</v>
      </c>
      <c r="H16" s="143"/>
      <c r="I16" s="74" t="s">
        <v>12</v>
      </c>
      <c r="J16" s="18">
        <v>30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101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101</v>
      </c>
      <c r="D28" s="143"/>
      <c r="E28" s="143"/>
      <c r="F28" s="26" t="s">
        <v>28</v>
      </c>
      <c r="G28" s="143" t="s">
        <v>121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121</v>
      </c>
      <c r="D29" s="165"/>
      <c r="E29" s="165"/>
      <c r="F29" s="26" t="s">
        <v>28</v>
      </c>
      <c r="G29" s="143" t="s">
        <v>101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101</v>
      </c>
      <c r="D30" s="143"/>
      <c r="E30" s="143"/>
      <c r="F30" s="26" t="s">
        <v>28</v>
      </c>
      <c r="G30" s="165" t="s">
        <v>121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121</v>
      </c>
      <c r="D31" s="165"/>
      <c r="E31" s="165"/>
      <c r="F31" s="26" t="s">
        <v>28</v>
      </c>
      <c r="G31" s="165" t="s">
        <v>101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101</v>
      </c>
      <c r="D32" s="165"/>
      <c r="E32" s="165"/>
      <c r="F32" s="26" t="s">
        <v>28</v>
      </c>
      <c r="G32" s="165" t="s">
        <v>122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123</v>
      </c>
      <c r="D33" s="196"/>
      <c r="E33" s="196"/>
      <c r="F33" s="26" t="s">
        <v>28</v>
      </c>
      <c r="G33" s="165" t="s">
        <v>33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35</v>
      </c>
      <c r="D34" s="165"/>
      <c r="E34" s="165"/>
      <c r="F34" s="26" t="s">
        <v>28</v>
      </c>
      <c r="G34" s="165" t="s">
        <v>35</v>
      </c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83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116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30"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14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4316.8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4316.8</v>
      </c>
      <c r="C11" s="193"/>
      <c r="D11" s="194" t="s">
        <v>125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124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28</v>
      </c>
      <c r="F16" s="74" t="s">
        <v>5</v>
      </c>
      <c r="G16" s="143" t="s">
        <v>66</v>
      </c>
      <c r="H16" s="143"/>
      <c r="I16" s="74" t="s">
        <v>12</v>
      </c>
      <c r="J16" s="18">
        <v>30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101</v>
      </c>
      <c r="H27" s="143"/>
      <c r="I27" s="143"/>
      <c r="J27" s="24">
        <v>336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101</v>
      </c>
      <c r="D28" s="143"/>
      <c r="E28" s="143"/>
      <c r="F28" s="26" t="s">
        <v>28</v>
      </c>
      <c r="G28" s="143" t="s">
        <v>121</v>
      </c>
      <c r="H28" s="143"/>
      <c r="I28" s="143"/>
      <c r="J28" s="24">
        <v>24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121</v>
      </c>
      <c r="D29" s="165"/>
      <c r="E29" s="165"/>
      <c r="F29" s="26" t="s">
        <v>28</v>
      </c>
      <c r="G29" s="143" t="s">
        <v>101</v>
      </c>
      <c r="H29" s="143"/>
      <c r="I29" s="143"/>
      <c r="J29" s="27">
        <v>24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101</v>
      </c>
      <c r="D30" s="143"/>
      <c r="E30" s="143"/>
      <c r="F30" s="26" t="s">
        <v>28</v>
      </c>
      <c r="G30" s="165" t="s">
        <v>121</v>
      </c>
      <c r="H30" s="165"/>
      <c r="I30" s="165"/>
      <c r="J30" s="27">
        <v>24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121</v>
      </c>
      <c r="D31" s="165"/>
      <c r="E31" s="165"/>
      <c r="F31" s="26" t="s">
        <v>28</v>
      </c>
      <c r="G31" s="165" t="s">
        <v>101</v>
      </c>
      <c r="H31" s="165"/>
      <c r="I31" s="165"/>
      <c r="J31" s="27">
        <v>24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101</v>
      </c>
      <c r="D32" s="165"/>
      <c r="E32" s="165"/>
      <c r="F32" s="26" t="s">
        <v>28</v>
      </c>
      <c r="G32" s="165" t="s">
        <v>122</v>
      </c>
      <c r="H32" s="165"/>
      <c r="I32" s="165"/>
      <c r="J32" s="27">
        <v>26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123</v>
      </c>
      <c r="D33" s="196"/>
      <c r="E33" s="196"/>
      <c r="F33" s="26" t="s">
        <v>28</v>
      </c>
      <c r="G33" s="165" t="s">
        <v>33</v>
      </c>
      <c r="H33" s="165"/>
      <c r="I33" s="165"/>
      <c r="J33" s="27">
        <v>340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35</v>
      </c>
      <c r="D34" s="165"/>
      <c r="E34" s="165"/>
      <c r="F34" s="26" t="s">
        <v>28</v>
      </c>
      <c r="G34" s="165" t="s">
        <v>35</v>
      </c>
      <c r="H34" s="165"/>
      <c r="I34" s="165"/>
      <c r="J34" s="28">
        <v>100</v>
      </c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898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1436.8000000000002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4316.8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4316.8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4316.8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80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81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3" zoomScaleNormal="100" workbookViewId="0">
      <selection activeCell="Q18" sqref="Q1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13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1760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1760</v>
      </c>
      <c r="C11" s="193"/>
      <c r="D11" s="194" t="s">
        <v>120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87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74" t="s">
        <v>5</v>
      </c>
      <c r="G16" s="143" t="s">
        <v>66</v>
      </c>
      <c r="H16" s="143"/>
      <c r="I16" s="74" t="s">
        <v>12</v>
      </c>
      <c r="J16" s="18">
        <v>18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1760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88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89</v>
      </c>
      <c r="D28" s="143"/>
      <c r="E28" s="143"/>
      <c r="F28" s="26" t="s">
        <v>28</v>
      </c>
      <c r="G28" s="143" t="s">
        <v>33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26" t="s">
        <v>28</v>
      </c>
      <c r="G29" s="143" t="s">
        <v>35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1760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1760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1760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1760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118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119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31"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12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2880</v>
      </c>
      <c r="C11" s="193"/>
      <c r="D11" s="194" t="s">
        <v>117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109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22</v>
      </c>
      <c r="F16" s="74" t="s">
        <v>5</v>
      </c>
      <c r="G16" s="143" t="s">
        <v>66</v>
      </c>
      <c r="H16" s="143"/>
      <c r="I16" s="74" t="s">
        <v>12</v>
      </c>
      <c r="J16" s="18">
        <v>24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110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110</v>
      </c>
      <c r="D28" s="143"/>
      <c r="E28" s="143"/>
      <c r="F28" s="26" t="s">
        <v>28</v>
      </c>
      <c r="G28" s="143" t="s">
        <v>76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75</v>
      </c>
      <c r="D29" s="165"/>
      <c r="E29" s="165"/>
      <c r="F29" s="74" t="s">
        <v>28</v>
      </c>
      <c r="G29" s="143" t="s">
        <v>111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111</v>
      </c>
      <c r="D30" s="143"/>
      <c r="E30" s="143"/>
      <c r="F30" s="74" t="s">
        <v>28</v>
      </c>
      <c r="G30" s="165" t="s">
        <v>76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75</v>
      </c>
      <c r="D31" s="165"/>
      <c r="E31" s="165"/>
      <c r="F31" s="74" t="s">
        <v>28</v>
      </c>
      <c r="G31" s="165" t="s">
        <v>112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113</v>
      </c>
      <c r="D32" s="165"/>
      <c r="E32" s="165"/>
      <c r="F32" s="74" t="s">
        <v>28</v>
      </c>
      <c r="G32" s="165" t="s">
        <v>33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35</v>
      </c>
      <c r="D33" s="196"/>
      <c r="E33" s="196"/>
      <c r="F33" s="74" t="s">
        <v>28</v>
      </c>
      <c r="G33" s="165" t="s">
        <v>35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74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74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92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3"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11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2880</v>
      </c>
      <c r="C11" s="193"/>
      <c r="D11" s="194" t="s">
        <v>117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109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22</v>
      </c>
      <c r="F16" s="74" t="s">
        <v>5</v>
      </c>
      <c r="G16" s="143" t="s">
        <v>66</v>
      </c>
      <c r="H16" s="143"/>
      <c r="I16" s="74" t="s">
        <v>12</v>
      </c>
      <c r="J16" s="18">
        <v>24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110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110</v>
      </c>
      <c r="D28" s="143"/>
      <c r="E28" s="143"/>
      <c r="F28" s="26" t="s">
        <v>28</v>
      </c>
      <c r="G28" s="143" t="s">
        <v>76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75</v>
      </c>
      <c r="D29" s="165"/>
      <c r="E29" s="165"/>
      <c r="F29" s="74" t="s">
        <v>28</v>
      </c>
      <c r="G29" s="143" t="s">
        <v>111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111</v>
      </c>
      <c r="D30" s="143"/>
      <c r="E30" s="143"/>
      <c r="F30" s="74" t="s">
        <v>28</v>
      </c>
      <c r="G30" s="165" t="s">
        <v>76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75</v>
      </c>
      <c r="D31" s="165"/>
      <c r="E31" s="165"/>
      <c r="F31" s="74" t="s">
        <v>28</v>
      </c>
      <c r="G31" s="165" t="s">
        <v>112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113</v>
      </c>
      <c r="D32" s="165"/>
      <c r="E32" s="165"/>
      <c r="F32" s="74" t="s">
        <v>28</v>
      </c>
      <c r="G32" s="165" t="s">
        <v>33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35</v>
      </c>
      <c r="D33" s="196"/>
      <c r="E33" s="196"/>
      <c r="F33" s="74" t="s">
        <v>28</v>
      </c>
      <c r="G33" s="165" t="s">
        <v>35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74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74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83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116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3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10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4000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4000</v>
      </c>
      <c r="C11" s="193"/>
      <c r="D11" s="194" t="s">
        <v>115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109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22</v>
      </c>
      <c r="F16" s="74" t="s">
        <v>5</v>
      </c>
      <c r="G16" s="143" t="s">
        <v>66</v>
      </c>
      <c r="H16" s="143"/>
      <c r="I16" s="74" t="s">
        <v>12</v>
      </c>
      <c r="J16" s="18">
        <v>24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110</v>
      </c>
      <c r="H27" s="143"/>
      <c r="I27" s="143"/>
      <c r="J27" s="24">
        <v>252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110</v>
      </c>
      <c r="D28" s="143"/>
      <c r="E28" s="143"/>
      <c r="F28" s="26" t="s">
        <v>28</v>
      </c>
      <c r="G28" s="143" t="s">
        <v>76</v>
      </c>
      <c r="H28" s="143"/>
      <c r="I28" s="143"/>
      <c r="J28" s="24">
        <v>55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75</v>
      </c>
      <c r="D29" s="165"/>
      <c r="E29" s="165"/>
      <c r="F29" s="74" t="s">
        <v>28</v>
      </c>
      <c r="G29" s="143" t="s">
        <v>111</v>
      </c>
      <c r="H29" s="143"/>
      <c r="I29" s="143"/>
      <c r="J29" s="27">
        <v>27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111</v>
      </c>
      <c r="D30" s="143"/>
      <c r="E30" s="143"/>
      <c r="F30" s="74" t="s">
        <v>28</v>
      </c>
      <c r="G30" s="165" t="s">
        <v>76</v>
      </c>
      <c r="H30" s="165"/>
      <c r="I30" s="165"/>
      <c r="J30" s="27">
        <v>27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75</v>
      </c>
      <c r="D31" s="165"/>
      <c r="E31" s="165"/>
      <c r="F31" s="74" t="s">
        <v>28</v>
      </c>
      <c r="G31" s="165" t="s">
        <v>112</v>
      </c>
      <c r="H31" s="165"/>
      <c r="I31" s="165"/>
      <c r="J31" s="27">
        <v>21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113</v>
      </c>
      <c r="D32" s="165"/>
      <c r="E32" s="165"/>
      <c r="F32" s="74" t="s">
        <v>28</v>
      </c>
      <c r="G32" s="165" t="s">
        <v>33</v>
      </c>
      <c r="H32" s="165"/>
      <c r="I32" s="165"/>
      <c r="J32" s="27">
        <v>218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35</v>
      </c>
      <c r="D33" s="196"/>
      <c r="E33" s="196"/>
      <c r="F33" s="74" t="s">
        <v>28</v>
      </c>
      <c r="G33" s="165" t="s">
        <v>35</v>
      </c>
      <c r="H33" s="165"/>
      <c r="I33" s="165"/>
      <c r="J33" s="27">
        <v>100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74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74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700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1120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4000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4000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4000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80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114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9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2160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2160</v>
      </c>
      <c r="C11" s="193"/>
      <c r="D11" s="194" t="s">
        <v>137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108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74" t="s">
        <v>5</v>
      </c>
      <c r="G16" s="143" t="s">
        <v>66</v>
      </c>
      <c r="H16" s="143"/>
      <c r="I16" s="74" t="s">
        <v>12</v>
      </c>
      <c r="J16" s="18">
        <v>18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74" t="s">
        <v>28</v>
      </c>
      <c r="F24" s="157">
        <v>1280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880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2160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67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105</v>
      </c>
      <c r="D28" s="143"/>
      <c r="E28" s="143"/>
      <c r="F28" s="26" t="s">
        <v>28</v>
      </c>
      <c r="G28" s="143" t="s">
        <v>33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74" t="s">
        <v>28</v>
      </c>
      <c r="G29" s="143" t="s">
        <v>35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74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74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74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74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74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74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2160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2160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2160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2160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106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107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5"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8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2995.2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2995.2</v>
      </c>
      <c r="C11" s="193"/>
      <c r="D11" s="194" t="s">
        <v>104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100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74" t="s">
        <v>5</v>
      </c>
      <c r="G16" s="143" t="s">
        <v>66</v>
      </c>
      <c r="H16" s="143"/>
      <c r="I16" s="74" t="s">
        <v>12</v>
      </c>
      <c r="J16" s="18">
        <v>18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74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1760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101</v>
      </c>
      <c r="H27" s="143"/>
      <c r="I27" s="143"/>
      <c r="J27" s="24">
        <v>336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101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336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74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74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74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74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74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74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74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772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1760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1235.2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2995.2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2995.2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2995.2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102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103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2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7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9"/>
      <c r="M4" s="7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9" t="s">
        <v>2</v>
      </c>
      <c r="M5" s="7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74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3990.4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7"/>
      <c r="B11" s="192">
        <f>$M$9</f>
        <v>3990.4</v>
      </c>
      <c r="C11" s="193"/>
      <c r="D11" s="194" t="s">
        <v>99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96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74" t="s">
        <v>5</v>
      </c>
      <c r="G16" s="143" t="s">
        <v>66</v>
      </c>
      <c r="H16" s="143"/>
      <c r="I16" s="74" t="s">
        <v>12</v>
      </c>
      <c r="J16" s="18">
        <v>18</v>
      </c>
      <c r="K16" s="74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74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74" t="s">
        <v>28</v>
      </c>
      <c r="F24" s="157">
        <v>2000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74" t="s">
        <v>28</v>
      </c>
      <c r="F25" s="157">
        <v>1200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3200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74" t="s">
        <v>28</v>
      </c>
      <c r="G27" s="143" t="s">
        <v>75</v>
      </c>
      <c r="H27" s="143"/>
      <c r="I27" s="143"/>
      <c r="J27" s="24">
        <v>197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75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197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74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74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74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74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74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74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74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74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74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74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74"/>
      <c r="G39" s="132"/>
      <c r="H39" s="132"/>
      <c r="I39" s="132"/>
      <c r="J39" s="29">
        <f>SUM(J27:J38)</f>
        <v>494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8"/>
      <c r="M40" s="159">
        <f>M25</f>
        <v>3200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74"/>
      <c r="I41" s="74"/>
      <c r="J41" s="32"/>
      <c r="K41" s="6"/>
      <c r="L41" s="7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75" t="s">
        <v>32</v>
      </c>
      <c r="M43" s="157">
        <f>J39*J40</f>
        <v>790.40000000000009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8"/>
      <c r="F46" s="155">
        <v>0</v>
      </c>
      <c r="G46" s="156"/>
      <c r="H46" s="75"/>
      <c r="I46" s="75"/>
      <c r="J46" s="75"/>
      <c r="K46" s="6" t="s">
        <v>45</v>
      </c>
      <c r="L46" s="78"/>
      <c r="M46" s="151">
        <f>SUM(M40+M42+M43)+M44+M45</f>
        <v>3990.4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8"/>
      <c r="F47" s="145">
        <v>0</v>
      </c>
      <c r="G47" s="146"/>
      <c r="H47" s="75"/>
      <c r="I47" s="75"/>
      <c r="J47" s="75"/>
      <c r="K47" s="6" t="s">
        <v>47</v>
      </c>
      <c r="L47" s="78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8"/>
      <c r="F48" s="153">
        <f>SUM(F46:G47)</f>
        <v>0</v>
      </c>
      <c r="G48" s="154"/>
      <c r="H48" s="75"/>
      <c r="I48" s="75"/>
      <c r="J48" s="75"/>
      <c r="K48" s="6"/>
      <c r="L48" s="78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8"/>
      <c r="F49" s="145">
        <v>0</v>
      </c>
      <c r="G49" s="146"/>
      <c r="H49" s="75"/>
      <c r="I49" s="75"/>
      <c r="J49" s="75"/>
      <c r="K49" s="6"/>
      <c r="L49" s="78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8"/>
      <c r="F50" s="153">
        <f>SUM(F48:G49)</f>
        <v>0</v>
      </c>
      <c r="G50" s="154"/>
      <c r="H50" s="75"/>
      <c r="I50" s="75"/>
      <c r="J50" s="75"/>
      <c r="K50" s="6"/>
      <c r="L50" s="78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8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8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8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8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8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8"/>
      <c r="F56" s="149">
        <f>+M46-F55</f>
        <v>3990.4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3990.4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6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97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98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5" zoomScaleNormal="100" workbookViewId="0">
      <selection activeCell="V10" sqref="V1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6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2"/>
      <c r="M4" s="72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2" t="s">
        <v>2</v>
      </c>
      <c r="M5" s="72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67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0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72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67" t="s">
        <v>5</v>
      </c>
      <c r="G16" s="143" t="s">
        <v>66</v>
      </c>
      <c r="H16" s="143"/>
      <c r="I16" s="67" t="s">
        <v>12</v>
      </c>
      <c r="J16" s="18">
        <v>18</v>
      </c>
      <c r="K16" s="67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67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67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67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67" t="s">
        <v>28</v>
      </c>
      <c r="G27" s="143" t="s">
        <v>73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73</v>
      </c>
      <c r="D28" s="143"/>
      <c r="E28" s="143"/>
      <c r="F28" s="26" t="s">
        <v>28</v>
      </c>
      <c r="G28" s="143" t="s">
        <v>74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74</v>
      </c>
      <c r="D29" s="165"/>
      <c r="E29" s="165"/>
      <c r="F29" s="67" t="s">
        <v>28</v>
      </c>
      <c r="G29" s="143" t="s">
        <v>75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76</v>
      </c>
      <c r="D30" s="143"/>
      <c r="E30" s="143"/>
      <c r="F30" s="67" t="s">
        <v>28</v>
      </c>
      <c r="G30" s="165" t="s">
        <v>77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77</v>
      </c>
      <c r="D31" s="165"/>
      <c r="E31" s="165"/>
      <c r="F31" s="67" t="s">
        <v>28</v>
      </c>
      <c r="G31" s="165" t="s">
        <v>78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78</v>
      </c>
      <c r="D32" s="165"/>
      <c r="E32" s="165"/>
      <c r="F32" s="67" t="s">
        <v>28</v>
      </c>
      <c r="G32" s="165" t="s">
        <v>77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77</v>
      </c>
      <c r="D33" s="196"/>
      <c r="E33" s="196"/>
      <c r="F33" s="67" t="s">
        <v>28</v>
      </c>
      <c r="G33" s="165" t="s">
        <v>75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76</v>
      </c>
      <c r="D34" s="165"/>
      <c r="E34" s="165"/>
      <c r="F34" s="67" t="s">
        <v>28</v>
      </c>
      <c r="G34" s="165" t="s">
        <v>79</v>
      </c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 t="s">
        <v>35</v>
      </c>
      <c r="D35" s="165"/>
      <c r="E35" s="165"/>
      <c r="F35" s="67" t="s">
        <v>28</v>
      </c>
      <c r="G35" s="165" t="s">
        <v>35</v>
      </c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67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67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67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67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71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67"/>
      <c r="I41" s="67"/>
      <c r="J41" s="32"/>
      <c r="K41" s="6"/>
      <c r="L41" s="68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68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68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68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71"/>
      <c r="F46" s="155">
        <v>0</v>
      </c>
      <c r="G46" s="156"/>
      <c r="H46" s="68"/>
      <c r="I46" s="68"/>
      <c r="J46" s="68"/>
      <c r="K46" s="6" t="s">
        <v>45</v>
      </c>
      <c r="L46" s="71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71"/>
      <c r="F47" s="145">
        <v>0</v>
      </c>
      <c r="G47" s="146"/>
      <c r="H47" s="68"/>
      <c r="I47" s="68"/>
      <c r="J47" s="68"/>
      <c r="K47" s="6" t="s">
        <v>47</v>
      </c>
      <c r="L47" s="71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71"/>
      <c r="F48" s="153">
        <f>SUM(F46:G47)</f>
        <v>0</v>
      </c>
      <c r="G48" s="154"/>
      <c r="H48" s="68"/>
      <c r="I48" s="68"/>
      <c r="J48" s="68"/>
      <c r="K48" s="6"/>
      <c r="L48" s="71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71"/>
      <c r="F49" s="145">
        <v>0</v>
      </c>
      <c r="G49" s="146"/>
      <c r="H49" s="68"/>
      <c r="I49" s="68"/>
      <c r="J49" s="68"/>
      <c r="K49" s="6"/>
      <c r="L49" s="71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71"/>
      <c r="F50" s="153">
        <f>SUM(F48:G49)</f>
        <v>0</v>
      </c>
      <c r="G50" s="154"/>
      <c r="H50" s="68"/>
      <c r="I50" s="68"/>
      <c r="J50" s="68"/>
      <c r="K50" s="6"/>
      <c r="L50" s="71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71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71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71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71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71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71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66"/>
      <c r="C59" s="67"/>
      <c r="D59" s="67"/>
      <c r="E59" s="67"/>
      <c r="F59" s="67"/>
      <c r="G59" s="67"/>
      <c r="H59" s="6"/>
      <c r="I59" s="67"/>
      <c r="J59" s="67"/>
      <c r="K59" s="67"/>
      <c r="L59" s="67"/>
      <c r="M59" s="67"/>
      <c r="N59" s="69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94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95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37" zoomScaleNormal="100" workbookViewId="0">
      <selection activeCell="I61" sqref="I61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32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8"/>
      <c r="M4" s="12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8" t="s">
        <v>2</v>
      </c>
      <c r="M5" s="12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31</v>
      </c>
      <c r="K8" s="123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26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178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5</v>
      </c>
      <c r="F16" s="123" t="s">
        <v>5</v>
      </c>
      <c r="G16" s="143" t="s">
        <v>152</v>
      </c>
      <c r="H16" s="143"/>
      <c r="I16" s="123" t="s">
        <v>12</v>
      </c>
      <c r="J16" s="18">
        <v>8</v>
      </c>
      <c r="K16" s="123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3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23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23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23" t="s">
        <v>28</v>
      </c>
      <c r="G27" s="143" t="s">
        <v>75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76</v>
      </c>
      <c r="D28" s="143"/>
      <c r="E28" s="143"/>
      <c r="F28" s="26" t="s">
        <v>28</v>
      </c>
      <c r="G28" s="143" t="s">
        <v>132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132</v>
      </c>
      <c r="D29" s="143"/>
      <c r="E29" s="143"/>
      <c r="F29" s="26" t="s">
        <v>28</v>
      </c>
      <c r="G29" s="143" t="s">
        <v>75</v>
      </c>
      <c r="H29" s="143"/>
      <c r="I29" s="143"/>
      <c r="J29" s="24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65" t="s">
        <v>75</v>
      </c>
      <c r="D30" s="165"/>
      <c r="E30" s="165"/>
      <c r="F30" s="26" t="s">
        <v>28</v>
      </c>
      <c r="G30" s="165" t="s">
        <v>122</v>
      </c>
      <c r="H30" s="165"/>
      <c r="I30" s="165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5</v>
      </c>
      <c r="C31" s="165" t="s">
        <v>122</v>
      </c>
      <c r="D31" s="165"/>
      <c r="E31" s="165"/>
      <c r="F31" s="26" t="s">
        <v>28</v>
      </c>
      <c r="G31" s="165" t="s">
        <v>75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76</v>
      </c>
      <c r="D32" s="165"/>
      <c r="E32" s="165"/>
      <c r="F32" s="26" t="s">
        <v>28</v>
      </c>
      <c r="G32" s="165" t="s">
        <v>33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65" t="s">
        <v>35</v>
      </c>
      <c r="D33" s="165"/>
      <c r="E33" s="165"/>
      <c r="F33" s="26" t="s">
        <v>28</v>
      </c>
      <c r="G33" s="165" t="s">
        <v>35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23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23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23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23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7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23"/>
      <c r="I41" s="123"/>
      <c r="J41" s="32"/>
      <c r="K41" s="6"/>
      <c r="L41" s="12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4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7"/>
      <c r="F46" s="155">
        <v>0</v>
      </c>
      <c r="G46" s="156"/>
      <c r="H46" s="124"/>
      <c r="I46" s="124"/>
      <c r="J46" s="124"/>
      <c r="K46" s="6" t="s">
        <v>45</v>
      </c>
      <c r="L46" s="127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7"/>
      <c r="F47" s="145">
        <v>0</v>
      </c>
      <c r="G47" s="146"/>
      <c r="H47" s="124"/>
      <c r="I47" s="124"/>
      <c r="J47" s="124"/>
      <c r="K47" s="6" t="s">
        <v>47</v>
      </c>
      <c r="L47" s="127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7"/>
      <c r="F48" s="153">
        <f>SUM(F46:G47)</f>
        <v>0</v>
      </c>
      <c r="G48" s="154"/>
      <c r="H48" s="124"/>
      <c r="I48" s="124"/>
      <c r="J48" s="124"/>
      <c r="K48" s="6"/>
      <c r="L48" s="127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7"/>
      <c r="F49" s="145">
        <v>0</v>
      </c>
      <c r="G49" s="146"/>
      <c r="H49" s="124"/>
      <c r="I49" s="124"/>
      <c r="J49" s="124"/>
      <c r="K49" s="6"/>
      <c r="L49" s="127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7"/>
      <c r="F50" s="153">
        <f>SUM(F48:G49)</f>
        <v>0</v>
      </c>
      <c r="G50" s="154"/>
      <c r="H50" s="124"/>
      <c r="I50" s="124"/>
      <c r="J50" s="124"/>
      <c r="K50" s="6"/>
      <c r="L50" s="127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7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7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7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7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7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7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22"/>
      <c r="C59" s="123"/>
      <c r="D59" s="123"/>
      <c r="E59" s="123"/>
      <c r="F59" s="123"/>
      <c r="G59" s="123"/>
      <c r="H59" s="6"/>
      <c r="I59" s="123"/>
      <c r="J59" s="123"/>
      <c r="K59" s="123"/>
      <c r="L59" s="123"/>
      <c r="M59" s="123"/>
      <c r="N59" s="125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127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182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P42:Q42"/>
    <mergeCell ref="M43:N43"/>
    <mergeCell ref="M44:N44"/>
    <mergeCell ref="M45:N45"/>
    <mergeCell ref="F46:G46"/>
    <mergeCell ref="M46:N46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7:G57"/>
    <mergeCell ref="B58:G58"/>
    <mergeCell ref="I58:N58"/>
    <mergeCell ref="B60:G60"/>
    <mergeCell ref="B61:G61"/>
    <mergeCell ref="I61:N61"/>
    <mergeCell ref="B62:G62"/>
    <mergeCell ref="I62:N62"/>
    <mergeCell ref="B63:G63"/>
    <mergeCell ref="I63:N63"/>
    <mergeCell ref="B64:G64"/>
    <mergeCell ref="I64:N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9" zoomScaleNormal="100" workbookViewId="0">
      <selection activeCell="M43" sqref="M43:N4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5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14</v>
      </c>
      <c r="K8" s="16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3534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21"/>
      <c r="B11" s="192">
        <f>$M$9</f>
        <v>3534</v>
      </c>
      <c r="C11" s="193"/>
      <c r="D11" s="194" t="s">
        <v>93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87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16" t="s">
        <v>5</v>
      </c>
      <c r="G16" s="143" t="s">
        <v>66</v>
      </c>
      <c r="H16" s="143"/>
      <c r="I16" s="16" t="s">
        <v>12</v>
      </c>
      <c r="J16" s="18">
        <v>18</v>
      </c>
      <c r="K16" s="16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6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16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6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1760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6" t="s">
        <v>28</v>
      </c>
      <c r="G27" s="143" t="s">
        <v>88</v>
      </c>
      <c r="H27" s="143"/>
      <c r="I27" s="143"/>
      <c r="J27" s="24">
        <v>435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89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435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35</v>
      </c>
      <c r="D29" s="165"/>
      <c r="E29" s="165"/>
      <c r="F29" s="26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26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26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26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6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6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6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6"/>
      <c r="G39" s="132"/>
      <c r="H39" s="132"/>
      <c r="I39" s="132"/>
      <c r="J39" s="29">
        <f>SUM(J27:J38)</f>
        <v>970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33"/>
      <c r="M40" s="159">
        <f>M25</f>
        <v>1760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6"/>
      <c r="I41" s="16"/>
      <c r="J41" s="32"/>
      <c r="K41" s="6"/>
      <c r="L41" s="35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111*2</f>
        <v>222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35" t="s">
        <v>32</v>
      </c>
      <c r="M43" s="157">
        <f>J39*J40</f>
        <v>1552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5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5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33"/>
      <c r="F46" s="155">
        <v>0</v>
      </c>
      <c r="G46" s="156"/>
      <c r="H46" s="35"/>
      <c r="I46" s="35"/>
      <c r="J46" s="35"/>
      <c r="K46" s="6" t="s">
        <v>45</v>
      </c>
      <c r="L46" s="33"/>
      <c r="M46" s="151">
        <f>SUM(M40+M42+M43)+M44+M45</f>
        <v>3534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33"/>
      <c r="F47" s="145">
        <v>0</v>
      </c>
      <c r="G47" s="146"/>
      <c r="H47" s="35"/>
      <c r="I47" s="35"/>
      <c r="J47" s="35"/>
      <c r="K47" s="6" t="s">
        <v>47</v>
      </c>
      <c r="L47" s="33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33"/>
      <c r="F48" s="153">
        <f>SUM(F46:G47)</f>
        <v>0</v>
      </c>
      <c r="G48" s="154"/>
      <c r="H48" s="35"/>
      <c r="I48" s="35"/>
      <c r="J48" s="35"/>
      <c r="K48" s="6"/>
      <c r="L48" s="33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33"/>
      <c r="F49" s="145">
        <v>0</v>
      </c>
      <c r="G49" s="146"/>
      <c r="H49" s="35"/>
      <c r="I49" s="35"/>
      <c r="J49" s="35"/>
      <c r="K49" s="6"/>
      <c r="L49" s="33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33"/>
      <c r="F50" s="153">
        <f>SUM(F48:G49)</f>
        <v>0</v>
      </c>
      <c r="G50" s="154"/>
      <c r="H50" s="35"/>
      <c r="I50" s="35"/>
      <c r="J50" s="35"/>
      <c r="K50" s="6"/>
      <c r="L50" s="33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33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33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33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33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33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33"/>
      <c r="F56" s="149">
        <f>+M46-F55</f>
        <v>3534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3534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59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0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90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91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2"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4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14</v>
      </c>
      <c r="K8" s="15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72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15" t="s">
        <v>5</v>
      </c>
      <c r="G16" s="143" t="s">
        <v>66</v>
      </c>
      <c r="H16" s="143"/>
      <c r="I16" s="15" t="s">
        <v>12</v>
      </c>
      <c r="J16" s="18">
        <v>18</v>
      </c>
      <c r="K16" s="15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5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5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5" t="s">
        <v>28</v>
      </c>
      <c r="G27" s="143" t="s">
        <v>73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73</v>
      </c>
      <c r="D28" s="143"/>
      <c r="E28" s="143"/>
      <c r="F28" s="26" t="s">
        <v>28</v>
      </c>
      <c r="G28" s="143" t="s">
        <v>74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74</v>
      </c>
      <c r="D29" s="165"/>
      <c r="E29" s="165"/>
      <c r="F29" s="15" t="s">
        <v>28</v>
      </c>
      <c r="G29" s="143" t="s">
        <v>75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76</v>
      </c>
      <c r="D30" s="143"/>
      <c r="E30" s="143"/>
      <c r="F30" s="15" t="s">
        <v>28</v>
      </c>
      <c r="G30" s="165" t="s">
        <v>77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77</v>
      </c>
      <c r="D31" s="165"/>
      <c r="E31" s="165"/>
      <c r="F31" s="15" t="s">
        <v>28</v>
      </c>
      <c r="G31" s="165" t="s">
        <v>78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78</v>
      </c>
      <c r="D32" s="165"/>
      <c r="E32" s="165"/>
      <c r="F32" s="15" t="s">
        <v>28</v>
      </c>
      <c r="G32" s="165" t="s">
        <v>77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77</v>
      </c>
      <c r="D33" s="196"/>
      <c r="E33" s="196"/>
      <c r="F33" s="15" t="s">
        <v>28</v>
      </c>
      <c r="G33" s="165" t="s">
        <v>75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76</v>
      </c>
      <c r="D34" s="165"/>
      <c r="E34" s="165"/>
      <c r="F34" s="15" t="s">
        <v>28</v>
      </c>
      <c r="G34" s="165" t="s">
        <v>79</v>
      </c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 t="s">
        <v>35</v>
      </c>
      <c r="D35" s="165"/>
      <c r="E35" s="165"/>
      <c r="F35" s="15" t="s">
        <v>28</v>
      </c>
      <c r="G35" s="165" t="s">
        <v>35</v>
      </c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5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5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5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5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33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34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33"/>
      <c r="F46" s="155">
        <v>0</v>
      </c>
      <c r="G46" s="156"/>
      <c r="H46" s="34"/>
      <c r="I46" s="34"/>
      <c r="J46" s="34"/>
      <c r="K46" s="6" t="s">
        <v>45</v>
      </c>
      <c r="L46" s="33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33"/>
      <c r="F47" s="145">
        <v>0</v>
      </c>
      <c r="G47" s="146"/>
      <c r="H47" s="34"/>
      <c r="I47" s="34"/>
      <c r="J47" s="34"/>
      <c r="K47" s="6" t="s">
        <v>47</v>
      </c>
      <c r="L47" s="33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33"/>
      <c r="F48" s="153">
        <f>SUM(F46:G47)</f>
        <v>0</v>
      </c>
      <c r="G48" s="154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33"/>
      <c r="F49" s="145">
        <v>0</v>
      </c>
      <c r="G49" s="146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33"/>
      <c r="F50" s="153">
        <f>SUM(F48:G49)</f>
        <v>0</v>
      </c>
      <c r="G50" s="154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33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33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33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33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33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33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92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3"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3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14</v>
      </c>
      <c r="K8" s="15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72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15" t="s">
        <v>5</v>
      </c>
      <c r="G16" s="143" t="s">
        <v>66</v>
      </c>
      <c r="H16" s="143"/>
      <c r="I16" s="15" t="s">
        <v>12</v>
      </c>
      <c r="J16" s="18">
        <v>18</v>
      </c>
      <c r="K16" s="15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5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5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5" t="s">
        <v>28</v>
      </c>
      <c r="G27" s="143" t="s">
        <v>73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73</v>
      </c>
      <c r="D28" s="143"/>
      <c r="E28" s="143"/>
      <c r="F28" s="26" t="s">
        <v>28</v>
      </c>
      <c r="G28" s="143" t="s">
        <v>74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74</v>
      </c>
      <c r="D29" s="165"/>
      <c r="E29" s="165"/>
      <c r="F29" s="15" t="s">
        <v>28</v>
      </c>
      <c r="G29" s="143" t="s">
        <v>75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76</v>
      </c>
      <c r="D30" s="143"/>
      <c r="E30" s="143"/>
      <c r="F30" s="15" t="s">
        <v>28</v>
      </c>
      <c r="G30" s="165" t="s">
        <v>77</v>
      </c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77</v>
      </c>
      <c r="D31" s="165"/>
      <c r="E31" s="165"/>
      <c r="F31" s="15" t="s">
        <v>28</v>
      </c>
      <c r="G31" s="165" t="s">
        <v>78</v>
      </c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78</v>
      </c>
      <c r="D32" s="165"/>
      <c r="E32" s="165"/>
      <c r="F32" s="15" t="s">
        <v>28</v>
      </c>
      <c r="G32" s="165" t="s">
        <v>77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77</v>
      </c>
      <c r="D33" s="196"/>
      <c r="E33" s="196"/>
      <c r="F33" s="15" t="s">
        <v>28</v>
      </c>
      <c r="G33" s="165" t="s">
        <v>75</v>
      </c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76</v>
      </c>
      <c r="D34" s="165"/>
      <c r="E34" s="165"/>
      <c r="F34" s="15" t="s">
        <v>28</v>
      </c>
      <c r="G34" s="165" t="s">
        <v>79</v>
      </c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 t="s">
        <v>35</v>
      </c>
      <c r="D35" s="165"/>
      <c r="E35" s="165"/>
      <c r="F35" s="15" t="s">
        <v>28</v>
      </c>
      <c r="G35" s="165" t="s">
        <v>35</v>
      </c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5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5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5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5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33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34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33"/>
      <c r="F46" s="155">
        <v>0</v>
      </c>
      <c r="G46" s="156"/>
      <c r="H46" s="34"/>
      <c r="I46" s="34"/>
      <c r="J46" s="34"/>
      <c r="K46" s="6" t="s">
        <v>45</v>
      </c>
      <c r="L46" s="33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33"/>
      <c r="F47" s="145">
        <v>0</v>
      </c>
      <c r="G47" s="146"/>
      <c r="H47" s="34"/>
      <c r="I47" s="34"/>
      <c r="J47" s="34"/>
      <c r="K47" s="6" t="s">
        <v>47</v>
      </c>
      <c r="L47" s="33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33"/>
      <c r="F48" s="153">
        <f>SUM(F46:G47)</f>
        <v>0</v>
      </c>
      <c r="G48" s="154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33"/>
      <c r="F49" s="145">
        <v>0</v>
      </c>
      <c r="G49" s="146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33"/>
      <c r="F50" s="153">
        <f>SUM(F48:G49)</f>
        <v>0</v>
      </c>
      <c r="G50" s="154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33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33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33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33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33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33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83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84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14</v>
      </c>
      <c r="K8" s="15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4340.8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92">
        <f>$M$9</f>
        <v>4340.8</v>
      </c>
      <c r="C11" s="193"/>
      <c r="D11" s="194" t="s">
        <v>82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72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16</v>
      </c>
      <c r="F16" s="15" t="s">
        <v>5</v>
      </c>
      <c r="G16" s="143" t="s">
        <v>66</v>
      </c>
      <c r="H16" s="143"/>
      <c r="I16" s="15" t="s">
        <v>12</v>
      </c>
      <c r="J16" s="18">
        <v>18</v>
      </c>
      <c r="K16" s="15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5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5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5" t="s">
        <v>28</v>
      </c>
      <c r="G27" s="143" t="s">
        <v>73</v>
      </c>
      <c r="H27" s="143"/>
      <c r="I27" s="143"/>
      <c r="J27" s="24">
        <v>199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73</v>
      </c>
      <c r="D28" s="143"/>
      <c r="E28" s="143"/>
      <c r="F28" s="26" t="s">
        <v>28</v>
      </c>
      <c r="G28" s="143" t="s">
        <v>74</v>
      </c>
      <c r="H28" s="143"/>
      <c r="I28" s="143"/>
      <c r="J28" s="24">
        <v>18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74</v>
      </c>
      <c r="D29" s="165"/>
      <c r="E29" s="165"/>
      <c r="F29" s="15" t="s">
        <v>28</v>
      </c>
      <c r="G29" s="143" t="s">
        <v>75</v>
      </c>
      <c r="H29" s="143"/>
      <c r="I29" s="143"/>
      <c r="J29" s="27">
        <v>15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76</v>
      </c>
      <c r="D30" s="143"/>
      <c r="E30" s="143"/>
      <c r="F30" s="15" t="s">
        <v>28</v>
      </c>
      <c r="G30" s="165" t="s">
        <v>77</v>
      </c>
      <c r="H30" s="165"/>
      <c r="I30" s="165"/>
      <c r="J30" s="27">
        <v>46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 t="s">
        <v>77</v>
      </c>
      <c r="D31" s="165"/>
      <c r="E31" s="165"/>
      <c r="F31" s="15" t="s">
        <v>28</v>
      </c>
      <c r="G31" s="165" t="s">
        <v>78</v>
      </c>
      <c r="H31" s="165"/>
      <c r="I31" s="165"/>
      <c r="J31" s="27">
        <v>146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78</v>
      </c>
      <c r="D32" s="165"/>
      <c r="E32" s="165"/>
      <c r="F32" s="15" t="s">
        <v>28</v>
      </c>
      <c r="G32" s="165" t="s">
        <v>77</v>
      </c>
      <c r="H32" s="165"/>
      <c r="I32" s="165"/>
      <c r="J32" s="27">
        <v>146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 t="s">
        <v>77</v>
      </c>
      <c r="D33" s="196"/>
      <c r="E33" s="196"/>
      <c r="F33" s="15" t="s">
        <v>28</v>
      </c>
      <c r="G33" s="165" t="s">
        <v>75</v>
      </c>
      <c r="H33" s="165"/>
      <c r="I33" s="165"/>
      <c r="J33" s="27">
        <v>46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76</v>
      </c>
      <c r="D34" s="165"/>
      <c r="E34" s="165"/>
      <c r="F34" s="15" t="s">
        <v>28</v>
      </c>
      <c r="G34" s="165" t="s">
        <v>79</v>
      </c>
      <c r="H34" s="165"/>
      <c r="I34" s="165"/>
      <c r="J34" s="28">
        <v>197</v>
      </c>
      <c r="K34" s="6" t="s">
        <v>34</v>
      </c>
      <c r="L34" s="6"/>
      <c r="M34" s="6"/>
      <c r="N34" s="13"/>
    </row>
    <row r="35" spans="1:18">
      <c r="A35" s="5"/>
      <c r="B35" s="5"/>
      <c r="C35" s="165" t="s">
        <v>35</v>
      </c>
      <c r="D35" s="165"/>
      <c r="E35" s="165"/>
      <c r="F35" s="15" t="s">
        <v>28</v>
      </c>
      <c r="G35" s="165" t="s">
        <v>35</v>
      </c>
      <c r="H35" s="165"/>
      <c r="I35" s="165"/>
      <c r="J35" s="28">
        <v>100</v>
      </c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5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5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5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5"/>
      <c r="G39" s="132"/>
      <c r="H39" s="132"/>
      <c r="I39" s="132"/>
      <c r="J39" s="29">
        <f>SUM(J27:J38)</f>
        <v>913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33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34" t="s">
        <v>32</v>
      </c>
      <c r="M43" s="157">
        <f>J39*J40</f>
        <v>1460.8000000000002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33"/>
      <c r="F46" s="155">
        <v>0</v>
      </c>
      <c r="G46" s="156"/>
      <c r="H46" s="34"/>
      <c r="I46" s="34"/>
      <c r="J46" s="34"/>
      <c r="K46" s="6" t="s">
        <v>45</v>
      </c>
      <c r="L46" s="33"/>
      <c r="M46" s="151">
        <f>SUM(M40+M42+M43)+M44+M45</f>
        <v>4340.8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33"/>
      <c r="F47" s="145">
        <v>0</v>
      </c>
      <c r="G47" s="146"/>
      <c r="H47" s="34"/>
      <c r="I47" s="34"/>
      <c r="J47" s="34"/>
      <c r="K47" s="6" t="s">
        <v>47</v>
      </c>
      <c r="L47" s="33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33"/>
      <c r="F48" s="153">
        <f>SUM(F46:G47)</f>
        <v>0</v>
      </c>
      <c r="G48" s="154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33"/>
      <c r="F49" s="145">
        <v>0</v>
      </c>
      <c r="G49" s="146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33"/>
      <c r="F50" s="153">
        <f>SUM(F48:G49)</f>
        <v>0</v>
      </c>
      <c r="G50" s="154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33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33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33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33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33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33"/>
      <c r="F56" s="149">
        <f>+M46-F55</f>
        <v>4340.8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4340.8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80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81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1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14</v>
      </c>
      <c r="K8" s="15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3182.8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92">
        <f>$M$9</f>
        <v>3182.8</v>
      </c>
      <c r="C11" s="193"/>
      <c r="D11" s="194" t="s">
        <v>71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65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17</v>
      </c>
      <c r="F16" s="15" t="s">
        <v>5</v>
      </c>
      <c r="G16" s="143" t="s">
        <v>66</v>
      </c>
      <c r="H16" s="143"/>
      <c r="I16" s="15" t="s">
        <v>12</v>
      </c>
      <c r="J16" s="18">
        <v>18</v>
      </c>
      <c r="K16" s="15" t="s">
        <v>13</v>
      </c>
      <c r="L16" s="143" t="s">
        <v>66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5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1</v>
      </c>
      <c r="E24" s="15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5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1760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5" t="s">
        <v>28</v>
      </c>
      <c r="G27" s="143" t="s">
        <v>67</v>
      </c>
      <c r="H27" s="143"/>
      <c r="I27" s="143"/>
      <c r="J27" s="24">
        <v>254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254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65" t="s">
        <v>68</v>
      </c>
      <c r="D29" s="165"/>
      <c r="E29" s="165"/>
      <c r="F29" s="15" t="s">
        <v>28</v>
      </c>
      <c r="G29" s="143" t="s">
        <v>35</v>
      </c>
      <c r="H29" s="143"/>
      <c r="I29" s="143"/>
      <c r="J29" s="27">
        <v>100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/>
      <c r="D30" s="143"/>
      <c r="E30" s="143"/>
      <c r="F30" s="15" t="s">
        <v>28</v>
      </c>
      <c r="G30" s="165"/>
      <c r="H30" s="165"/>
      <c r="I30" s="165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65"/>
      <c r="D31" s="165"/>
      <c r="E31" s="165"/>
      <c r="F31" s="15" t="s">
        <v>28</v>
      </c>
      <c r="G31" s="165"/>
      <c r="H31" s="165"/>
      <c r="I31" s="165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/>
      <c r="D32" s="165"/>
      <c r="E32" s="165"/>
      <c r="F32" s="15" t="s">
        <v>28</v>
      </c>
      <c r="G32" s="165"/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15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15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15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5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5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5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5"/>
      <c r="G39" s="132"/>
      <c r="H39" s="132"/>
      <c r="I39" s="132"/>
      <c r="J39" s="29">
        <f>SUM(J27:J38)</f>
        <v>608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33"/>
      <c r="M40" s="159">
        <f>M25</f>
        <v>1760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225*2</f>
        <v>450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34" t="s">
        <v>32</v>
      </c>
      <c r="M43" s="157">
        <f>J39*J40</f>
        <v>972.80000000000007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33"/>
      <c r="F46" s="155">
        <v>0</v>
      </c>
      <c r="G46" s="156"/>
      <c r="H46" s="34"/>
      <c r="I46" s="34"/>
      <c r="J46" s="34"/>
      <c r="K46" s="6" t="s">
        <v>45</v>
      </c>
      <c r="L46" s="33"/>
      <c r="M46" s="151">
        <f>SUM(M40+M42+M43)+M44+M45</f>
        <v>3182.8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33"/>
      <c r="F47" s="145">
        <v>0</v>
      </c>
      <c r="G47" s="146"/>
      <c r="H47" s="34"/>
      <c r="I47" s="34"/>
      <c r="J47" s="34"/>
      <c r="K47" s="6" t="s">
        <v>47</v>
      </c>
      <c r="L47" s="33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33"/>
      <c r="F48" s="153">
        <f>SUM(F46:G47)</f>
        <v>0</v>
      </c>
      <c r="G48" s="154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33"/>
      <c r="F49" s="145">
        <v>0</v>
      </c>
      <c r="G49" s="146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33"/>
      <c r="F50" s="153">
        <f>SUM(F48:G49)</f>
        <v>0</v>
      </c>
      <c r="G50" s="154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33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33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33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33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33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33"/>
      <c r="F56" s="149">
        <f>+M46-F55</f>
        <v>3182.8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3182.8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69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70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37" zoomScaleNormal="100" workbookViewId="0">
      <selection activeCell="I61" sqref="I61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31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8"/>
      <c r="M4" s="12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8" t="s">
        <v>2</v>
      </c>
      <c r="M5" s="12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31</v>
      </c>
      <c r="K8" s="123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4579.2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26"/>
      <c r="B11" s="192">
        <f>$M$9</f>
        <v>4579.2</v>
      </c>
      <c r="C11" s="193"/>
      <c r="D11" s="194" t="s">
        <v>181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178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5</v>
      </c>
      <c r="F16" s="123" t="s">
        <v>5</v>
      </c>
      <c r="G16" s="143" t="s">
        <v>152</v>
      </c>
      <c r="H16" s="143"/>
      <c r="I16" s="123" t="s">
        <v>12</v>
      </c>
      <c r="J16" s="18">
        <v>8</v>
      </c>
      <c r="K16" s="123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3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23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23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23" t="s">
        <v>28</v>
      </c>
      <c r="G27" s="143" t="s">
        <v>75</v>
      </c>
      <c r="H27" s="143"/>
      <c r="I27" s="143"/>
      <c r="J27" s="24">
        <v>197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76</v>
      </c>
      <c r="D28" s="143"/>
      <c r="E28" s="143"/>
      <c r="F28" s="26" t="s">
        <v>28</v>
      </c>
      <c r="G28" s="143" t="s">
        <v>132</v>
      </c>
      <c r="H28" s="143"/>
      <c r="I28" s="143"/>
      <c r="J28" s="24">
        <v>140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132</v>
      </c>
      <c r="D29" s="143"/>
      <c r="E29" s="143"/>
      <c r="F29" s="26" t="s">
        <v>28</v>
      </c>
      <c r="G29" s="143" t="s">
        <v>75</v>
      </c>
      <c r="H29" s="143"/>
      <c r="I29" s="143"/>
      <c r="J29" s="24">
        <v>140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65" t="s">
        <v>75</v>
      </c>
      <c r="D30" s="165"/>
      <c r="E30" s="165"/>
      <c r="F30" s="26" t="s">
        <v>28</v>
      </c>
      <c r="G30" s="165" t="s">
        <v>122</v>
      </c>
      <c r="H30" s="165"/>
      <c r="I30" s="165"/>
      <c r="J30" s="27">
        <v>144</v>
      </c>
      <c r="K30" s="6" t="s">
        <v>34</v>
      </c>
      <c r="L30" s="6"/>
      <c r="M30" s="6"/>
      <c r="N30" s="13"/>
    </row>
    <row r="31" spans="1:22" ht="11.25" customHeight="1">
      <c r="A31" s="5"/>
      <c r="B31" s="5" t="s">
        <v>5</v>
      </c>
      <c r="C31" s="165" t="s">
        <v>122</v>
      </c>
      <c r="D31" s="165"/>
      <c r="E31" s="165"/>
      <c r="F31" s="26" t="s">
        <v>28</v>
      </c>
      <c r="G31" s="165" t="s">
        <v>75</v>
      </c>
      <c r="H31" s="165"/>
      <c r="I31" s="165"/>
      <c r="J31" s="27">
        <v>144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76</v>
      </c>
      <c r="D32" s="165"/>
      <c r="E32" s="165"/>
      <c r="F32" s="26" t="s">
        <v>28</v>
      </c>
      <c r="G32" s="165" t="s">
        <v>33</v>
      </c>
      <c r="H32" s="165"/>
      <c r="I32" s="165"/>
      <c r="J32" s="27">
        <v>197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65" t="s">
        <v>35</v>
      </c>
      <c r="D33" s="165"/>
      <c r="E33" s="165"/>
      <c r="F33" s="26" t="s">
        <v>28</v>
      </c>
      <c r="G33" s="165" t="s">
        <v>35</v>
      </c>
      <c r="H33" s="165"/>
      <c r="I33" s="165"/>
      <c r="J33" s="27">
        <v>100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23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23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23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23"/>
      <c r="G39" s="132"/>
      <c r="H39" s="132"/>
      <c r="I39" s="132"/>
      <c r="J39" s="29">
        <f>SUM(J27:J38)</f>
        <v>1062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7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23"/>
      <c r="I41" s="123"/>
      <c r="J41" s="32"/>
      <c r="K41" s="6"/>
      <c r="L41" s="12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4" t="s">
        <v>32</v>
      </c>
      <c r="M43" s="157">
        <f>J39*J40</f>
        <v>1699.2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4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7"/>
      <c r="F46" s="155">
        <v>0</v>
      </c>
      <c r="G46" s="156"/>
      <c r="H46" s="124"/>
      <c r="I46" s="124"/>
      <c r="J46" s="124"/>
      <c r="K46" s="6" t="s">
        <v>45</v>
      </c>
      <c r="L46" s="127"/>
      <c r="M46" s="151">
        <f>SUM(M40+M42+M43)+M44+M45</f>
        <v>4579.2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7"/>
      <c r="F47" s="145">
        <v>0</v>
      </c>
      <c r="G47" s="146"/>
      <c r="H47" s="124"/>
      <c r="I47" s="124"/>
      <c r="J47" s="124"/>
      <c r="K47" s="6" t="s">
        <v>47</v>
      </c>
      <c r="L47" s="127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7"/>
      <c r="F48" s="153">
        <f>SUM(F46:G47)</f>
        <v>0</v>
      </c>
      <c r="G48" s="154"/>
      <c r="H48" s="124"/>
      <c r="I48" s="124"/>
      <c r="J48" s="124"/>
      <c r="K48" s="6"/>
      <c r="L48" s="127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7"/>
      <c r="F49" s="145">
        <v>0</v>
      </c>
      <c r="G49" s="146"/>
      <c r="H49" s="124"/>
      <c r="I49" s="124"/>
      <c r="J49" s="124"/>
      <c r="K49" s="6"/>
      <c r="L49" s="127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7"/>
      <c r="F50" s="153">
        <f>SUM(F48:G49)</f>
        <v>0</v>
      </c>
      <c r="G50" s="154"/>
      <c r="H50" s="124"/>
      <c r="I50" s="124"/>
      <c r="J50" s="124"/>
      <c r="K50" s="6"/>
      <c r="L50" s="127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7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7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7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7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7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7"/>
      <c r="F56" s="149">
        <f>+M46-F55</f>
        <v>4579.2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4579.2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22"/>
      <c r="C59" s="123"/>
      <c r="D59" s="123"/>
      <c r="E59" s="123"/>
      <c r="F59" s="123"/>
      <c r="G59" s="123"/>
      <c r="H59" s="6"/>
      <c r="I59" s="123"/>
      <c r="J59" s="123"/>
      <c r="K59" s="123"/>
      <c r="L59" s="123"/>
      <c r="M59" s="123"/>
      <c r="N59" s="125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179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180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8:E28"/>
    <mergeCell ref="G28:I28"/>
    <mergeCell ref="C29:E29"/>
    <mergeCell ref="G29:I29"/>
    <mergeCell ref="C33:E33"/>
    <mergeCell ref="G33:I33"/>
    <mergeCell ref="C30:E30"/>
    <mergeCell ref="G30:I30"/>
    <mergeCell ref="C31:E31"/>
    <mergeCell ref="G31:I31"/>
    <mergeCell ref="C39:E39"/>
    <mergeCell ref="G39:I39"/>
    <mergeCell ref="C34:E34"/>
    <mergeCell ref="G34:I34"/>
    <mergeCell ref="C35:E35"/>
    <mergeCell ref="G35:I35"/>
    <mergeCell ref="C36:E36"/>
    <mergeCell ref="G36:I36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P54:Q54"/>
    <mergeCell ref="F55:G55"/>
    <mergeCell ref="F56:G56"/>
    <mergeCell ref="F47:G47"/>
    <mergeCell ref="M47:N47"/>
    <mergeCell ref="F48:G48"/>
    <mergeCell ref="F49:G49"/>
    <mergeCell ref="F50:G50"/>
    <mergeCell ref="F51:G51"/>
    <mergeCell ref="B64:G64"/>
    <mergeCell ref="I64:N64"/>
    <mergeCell ref="F57:G57"/>
    <mergeCell ref="B58:G58"/>
    <mergeCell ref="I58:N58"/>
    <mergeCell ref="B60:G60"/>
    <mergeCell ref="B61:G61"/>
    <mergeCell ref="I61:N61"/>
    <mergeCell ref="C32:E32"/>
    <mergeCell ref="G32:I32"/>
    <mergeCell ref="B62:G62"/>
    <mergeCell ref="I62:N62"/>
    <mergeCell ref="B63:G63"/>
    <mergeCell ref="I63:N63"/>
    <mergeCell ref="F52:G52"/>
    <mergeCell ref="F53:G53"/>
    <mergeCell ref="F54:G54"/>
    <mergeCell ref="H40:I40"/>
    <mergeCell ref="M40:N40"/>
    <mergeCell ref="M41:N41"/>
    <mergeCell ref="C37:E37"/>
    <mergeCell ref="G37:I37"/>
    <mergeCell ref="C38:E38"/>
    <mergeCell ref="G38:I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Q1" sqref="Q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30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28"/>
      <c r="M4" s="12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28" t="s">
        <v>2</v>
      </c>
      <c r="M5" s="12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31</v>
      </c>
      <c r="K8" s="123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8400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26"/>
      <c r="B11" s="192">
        <f>$M$9</f>
        <v>8400</v>
      </c>
      <c r="C11" s="193"/>
      <c r="D11" s="194" t="s">
        <v>176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177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7</v>
      </c>
      <c r="F16" s="123" t="s">
        <v>5</v>
      </c>
      <c r="G16" s="143" t="s">
        <v>152</v>
      </c>
      <c r="H16" s="143"/>
      <c r="I16" s="123" t="s">
        <v>12</v>
      </c>
      <c r="J16" s="18">
        <v>9</v>
      </c>
      <c r="K16" s="123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 t="s">
        <v>16</v>
      </c>
      <c r="L18" s="187" t="s">
        <v>18</v>
      </c>
      <c r="M18" s="189"/>
      <c r="N18" s="20" t="s">
        <v>172</v>
      </c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23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23" t="s">
        <v>28</v>
      </c>
      <c r="F24" s="157">
        <v>2000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23" t="s">
        <v>28</v>
      </c>
      <c r="F25" s="157">
        <v>1200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5200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23" t="s">
        <v>28</v>
      </c>
      <c r="G27" s="143" t="s">
        <v>146</v>
      </c>
      <c r="H27" s="143"/>
      <c r="I27" s="143"/>
      <c r="J27" s="24">
        <v>110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146</v>
      </c>
      <c r="D28" s="143"/>
      <c r="E28" s="143"/>
      <c r="F28" s="26" t="s">
        <v>28</v>
      </c>
      <c r="G28" s="143" t="s">
        <v>33</v>
      </c>
      <c r="H28" s="143"/>
      <c r="I28" s="143"/>
      <c r="J28" s="24">
        <v>110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146</v>
      </c>
      <c r="D29" s="143"/>
      <c r="E29" s="143"/>
      <c r="F29" s="26" t="s">
        <v>28</v>
      </c>
      <c r="G29" s="143" t="s">
        <v>173</v>
      </c>
      <c r="H29" s="143"/>
      <c r="I29" s="143"/>
      <c r="J29" s="24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29" t="s">
        <v>173</v>
      </c>
      <c r="D30" s="129"/>
      <c r="E30" s="129"/>
      <c r="F30" s="26" t="s">
        <v>28</v>
      </c>
      <c r="G30" s="130" t="s">
        <v>174</v>
      </c>
      <c r="H30" s="130"/>
      <c r="I30" s="130"/>
      <c r="J30" s="27"/>
      <c r="K30" s="6" t="s">
        <v>34</v>
      </c>
      <c r="L30" s="6"/>
      <c r="M30" s="6"/>
      <c r="N30" s="13"/>
    </row>
    <row r="31" spans="1:22" ht="11.25" customHeight="1">
      <c r="A31" s="5"/>
      <c r="B31" s="5" t="s">
        <v>5</v>
      </c>
      <c r="C31" s="130" t="s">
        <v>174</v>
      </c>
      <c r="D31" s="130"/>
      <c r="E31" s="130"/>
      <c r="F31" s="26" t="s">
        <v>28</v>
      </c>
      <c r="G31" s="129" t="s">
        <v>173</v>
      </c>
      <c r="H31" s="129"/>
      <c r="I31" s="129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29" t="s">
        <v>173</v>
      </c>
      <c r="D32" s="129"/>
      <c r="E32" s="129"/>
      <c r="F32" s="26" t="s">
        <v>28</v>
      </c>
      <c r="G32" s="129" t="s">
        <v>146</v>
      </c>
      <c r="H32" s="129"/>
      <c r="I32" s="129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65" t="s">
        <v>146</v>
      </c>
      <c r="D33" s="165"/>
      <c r="E33" s="165"/>
      <c r="F33" s="26" t="s">
        <v>28</v>
      </c>
      <c r="G33" s="165" t="s">
        <v>33</v>
      </c>
      <c r="H33" s="165"/>
      <c r="I33" s="165"/>
      <c r="J33" s="27">
        <v>110</v>
      </c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 t="s">
        <v>33</v>
      </c>
      <c r="D34" s="165"/>
      <c r="E34" s="165"/>
      <c r="F34" s="26" t="s">
        <v>28</v>
      </c>
      <c r="G34" s="165" t="s">
        <v>146</v>
      </c>
      <c r="H34" s="165"/>
      <c r="I34" s="165"/>
      <c r="J34" s="28">
        <v>110</v>
      </c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23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23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23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23"/>
      <c r="G39" s="132"/>
      <c r="H39" s="132"/>
      <c r="I39" s="132"/>
      <c r="J39" s="29">
        <f>SUM(J27:J38)</f>
        <v>440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7"/>
      <c r="M40" s="159">
        <f>M25</f>
        <v>5200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23"/>
      <c r="I41" s="123"/>
      <c r="J41" s="32"/>
      <c r="K41" s="6"/>
      <c r="L41" s="124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249*4</f>
        <v>996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4" t="s">
        <v>32</v>
      </c>
      <c r="M43" s="157">
        <f>J39*J40</f>
        <v>704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4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4" t="s">
        <v>43</v>
      </c>
      <c r="M45" s="157">
        <f>250*6</f>
        <v>1500</v>
      </c>
      <c r="N45" s="158"/>
      <c r="P45" s="42"/>
      <c r="Q45" s="6"/>
    </row>
    <row r="46" spans="1:18">
      <c r="A46" s="5"/>
      <c r="B46" s="5" t="s">
        <v>44</v>
      </c>
      <c r="C46" s="6"/>
      <c r="D46" s="6"/>
      <c r="E46" s="127"/>
      <c r="F46" s="155">
        <v>0</v>
      </c>
      <c r="G46" s="156"/>
      <c r="H46" s="124"/>
      <c r="I46" s="124"/>
      <c r="J46" s="124"/>
      <c r="K46" s="6" t="s">
        <v>45</v>
      </c>
      <c r="L46" s="127"/>
      <c r="M46" s="151">
        <f>SUM(M40+M42+M43)+M44+M45</f>
        <v>8400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7"/>
      <c r="F47" s="145">
        <v>0</v>
      </c>
      <c r="G47" s="146"/>
      <c r="H47" s="124"/>
      <c r="I47" s="124"/>
      <c r="J47" s="124"/>
      <c r="K47" s="6" t="s">
        <v>47</v>
      </c>
      <c r="L47" s="127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7"/>
      <c r="F48" s="153">
        <f>SUM(F46:G47)</f>
        <v>0</v>
      </c>
      <c r="G48" s="154"/>
      <c r="H48" s="124"/>
      <c r="I48" s="124"/>
      <c r="J48" s="124"/>
      <c r="K48" s="6"/>
      <c r="L48" s="127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7"/>
      <c r="F49" s="145">
        <v>0</v>
      </c>
      <c r="G49" s="146"/>
      <c r="H49" s="124"/>
      <c r="I49" s="124"/>
      <c r="J49" s="124"/>
      <c r="K49" s="6"/>
      <c r="L49" s="127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7"/>
      <c r="F50" s="153">
        <f>SUM(F48:G49)</f>
        <v>0</v>
      </c>
      <c r="G50" s="154"/>
      <c r="H50" s="124"/>
      <c r="I50" s="124"/>
      <c r="J50" s="124"/>
      <c r="K50" s="6"/>
      <c r="L50" s="127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7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7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7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7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7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7"/>
      <c r="F56" s="149">
        <f>+M46-F55</f>
        <v>8400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8400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22"/>
      <c r="C59" s="123"/>
      <c r="D59" s="123"/>
      <c r="E59" s="123"/>
      <c r="F59" s="123"/>
      <c r="G59" s="123"/>
      <c r="H59" s="6"/>
      <c r="I59" s="123"/>
      <c r="J59" s="123"/>
      <c r="K59" s="123"/>
      <c r="L59" s="123"/>
      <c r="M59" s="123"/>
      <c r="N59" s="125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175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140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85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33:E33"/>
    <mergeCell ref="G33:I33"/>
    <mergeCell ref="C29:E29"/>
    <mergeCell ref="G29:I29"/>
    <mergeCell ref="C28:E28"/>
    <mergeCell ref="G28:I28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H40:I40"/>
    <mergeCell ref="M40:N40"/>
    <mergeCell ref="M41:N41"/>
    <mergeCell ref="G42:J42"/>
    <mergeCell ref="K42:L42"/>
    <mergeCell ref="M42:N42"/>
    <mergeCell ref="P42:Q42"/>
    <mergeCell ref="M43:N43"/>
    <mergeCell ref="M44:N44"/>
    <mergeCell ref="M45:N45"/>
    <mergeCell ref="F46:G46"/>
    <mergeCell ref="M46:N46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54:Q54"/>
    <mergeCell ref="F55:G55"/>
    <mergeCell ref="F57:G57"/>
    <mergeCell ref="B58:G58"/>
    <mergeCell ref="I58:N58"/>
    <mergeCell ref="B60:G60"/>
    <mergeCell ref="B61:G61"/>
    <mergeCell ref="I61:N61"/>
    <mergeCell ref="B62:G62"/>
    <mergeCell ref="I62:N62"/>
    <mergeCell ref="B63:G63"/>
    <mergeCell ref="I63:N63"/>
    <mergeCell ref="B64:G64"/>
    <mergeCell ref="I64:N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I63" sqref="I63:N6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29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5"/>
      <c r="M4" s="11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5" t="s">
        <v>2</v>
      </c>
      <c r="M5" s="11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116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9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168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6</v>
      </c>
      <c r="F16" s="116" t="s">
        <v>5</v>
      </c>
      <c r="G16" s="143" t="s">
        <v>152</v>
      </c>
      <c r="H16" s="143"/>
      <c r="I16" s="116" t="s">
        <v>12</v>
      </c>
      <c r="J16" s="18">
        <v>8</v>
      </c>
      <c r="K16" s="116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6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16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16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16" t="s">
        <v>28</v>
      </c>
      <c r="G27" s="143" t="s">
        <v>67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169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169</v>
      </c>
      <c r="D29" s="143"/>
      <c r="E29" s="143"/>
      <c r="F29" s="26" t="s">
        <v>28</v>
      </c>
      <c r="G29" s="143" t="s">
        <v>67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67</v>
      </c>
      <c r="D30" s="143"/>
      <c r="E30" s="143"/>
      <c r="F30" s="26" t="s">
        <v>28</v>
      </c>
      <c r="G30" s="143" t="s">
        <v>170</v>
      </c>
      <c r="H30" s="143"/>
      <c r="I30" s="143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170</v>
      </c>
      <c r="D31" s="196"/>
      <c r="E31" s="196"/>
      <c r="F31" s="26" t="s">
        <v>28</v>
      </c>
      <c r="G31" s="196" t="s">
        <v>33</v>
      </c>
      <c r="H31" s="196"/>
      <c r="I31" s="196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35</v>
      </c>
      <c r="D32" s="165"/>
      <c r="E32" s="165"/>
      <c r="F32" s="26" t="s">
        <v>28</v>
      </c>
      <c r="G32" s="165" t="s">
        <v>35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16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16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16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16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0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16"/>
      <c r="I41" s="116"/>
      <c r="J41" s="32"/>
      <c r="K41" s="6"/>
      <c r="L41" s="121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1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1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1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0"/>
      <c r="F46" s="155">
        <v>0</v>
      </c>
      <c r="G46" s="156"/>
      <c r="H46" s="121"/>
      <c r="I46" s="121"/>
      <c r="J46" s="121"/>
      <c r="K46" s="6" t="s">
        <v>45</v>
      </c>
      <c r="L46" s="120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0"/>
      <c r="F47" s="145">
        <v>0</v>
      </c>
      <c r="G47" s="146"/>
      <c r="H47" s="121"/>
      <c r="I47" s="121"/>
      <c r="J47" s="121"/>
      <c r="K47" s="6" t="s">
        <v>47</v>
      </c>
      <c r="L47" s="120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0"/>
      <c r="F48" s="153">
        <f>SUM(F46:G47)</f>
        <v>0</v>
      </c>
      <c r="G48" s="154"/>
      <c r="H48" s="121"/>
      <c r="I48" s="121"/>
      <c r="J48" s="121"/>
      <c r="K48" s="6"/>
      <c r="L48" s="120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0"/>
      <c r="F49" s="145">
        <v>0</v>
      </c>
      <c r="G49" s="146"/>
      <c r="H49" s="121"/>
      <c r="I49" s="121"/>
      <c r="J49" s="121"/>
      <c r="K49" s="6"/>
      <c r="L49" s="120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0"/>
      <c r="F50" s="153">
        <f>SUM(F48:G49)</f>
        <v>0</v>
      </c>
      <c r="G50" s="154"/>
      <c r="H50" s="121"/>
      <c r="I50" s="121"/>
      <c r="J50" s="121"/>
      <c r="K50" s="6"/>
      <c r="L50" s="120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0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0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0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0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0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0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17"/>
      <c r="C59" s="116"/>
      <c r="D59" s="116"/>
      <c r="E59" s="116"/>
      <c r="F59" s="116"/>
      <c r="G59" s="116"/>
      <c r="H59" s="6"/>
      <c r="I59" s="116"/>
      <c r="J59" s="116"/>
      <c r="K59" s="116"/>
      <c r="L59" s="116"/>
      <c r="M59" s="116"/>
      <c r="N59" s="118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92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P54:Q54"/>
    <mergeCell ref="F55:G55"/>
    <mergeCell ref="F57:G57"/>
    <mergeCell ref="B58:G58"/>
    <mergeCell ref="I58:N58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28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5"/>
      <c r="M4" s="11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5" t="s">
        <v>2</v>
      </c>
      <c r="M5" s="11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116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2880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9"/>
      <c r="B11" s="192">
        <f>$M$9</f>
        <v>2880</v>
      </c>
      <c r="C11" s="193"/>
      <c r="D11" s="194" t="s">
        <v>85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168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6</v>
      </c>
      <c r="F16" s="116" t="s">
        <v>5</v>
      </c>
      <c r="G16" s="143" t="s">
        <v>152</v>
      </c>
      <c r="H16" s="143"/>
      <c r="I16" s="116" t="s">
        <v>12</v>
      </c>
      <c r="J16" s="18">
        <v>8</v>
      </c>
      <c r="K16" s="116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6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16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16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16" t="s">
        <v>28</v>
      </c>
      <c r="G27" s="143" t="s">
        <v>67</v>
      </c>
      <c r="H27" s="143"/>
      <c r="I27" s="143"/>
      <c r="J27" s="24"/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169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169</v>
      </c>
      <c r="D29" s="143"/>
      <c r="E29" s="143"/>
      <c r="F29" s="26" t="s">
        <v>28</v>
      </c>
      <c r="G29" s="143" t="s">
        <v>67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67</v>
      </c>
      <c r="D30" s="143"/>
      <c r="E30" s="143"/>
      <c r="F30" s="26" t="s">
        <v>28</v>
      </c>
      <c r="G30" s="143" t="s">
        <v>170</v>
      </c>
      <c r="H30" s="143"/>
      <c r="I30" s="143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170</v>
      </c>
      <c r="D31" s="196"/>
      <c r="E31" s="196"/>
      <c r="F31" s="26" t="s">
        <v>28</v>
      </c>
      <c r="G31" s="196" t="s">
        <v>33</v>
      </c>
      <c r="H31" s="196"/>
      <c r="I31" s="196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35</v>
      </c>
      <c r="D32" s="165"/>
      <c r="E32" s="165"/>
      <c r="F32" s="26" t="s">
        <v>28</v>
      </c>
      <c r="G32" s="165" t="s">
        <v>35</v>
      </c>
      <c r="H32" s="165"/>
      <c r="I32" s="165"/>
      <c r="J32" s="27"/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16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16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16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16"/>
      <c r="G39" s="132"/>
      <c r="H39" s="132"/>
      <c r="I39" s="132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0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16"/>
      <c r="I41" s="116"/>
      <c r="J41" s="32"/>
      <c r="K41" s="6"/>
      <c r="L41" s="121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/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1" t="s">
        <v>32</v>
      </c>
      <c r="M43" s="157">
        <f>J39*J40</f>
        <v>0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1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1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0"/>
      <c r="F46" s="155">
        <v>0</v>
      </c>
      <c r="G46" s="156"/>
      <c r="H46" s="121"/>
      <c r="I46" s="121"/>
      <c r="J46" s="121"/>
      <c r="K46" s="6" t="s">
        <v>45</v>
      </c>
      <c r="L46" s="120"/>
      <c r="M46" s="151">
        <f>SUM(M40+M42+M43)+M44+M45</f>
        <v>2880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0"/>
      <c r="F47" s="145">
        <v>0</v>
      </c>
      <c r="G47" s="146"/>
      <c r="H47" s="121"/>
      <c r="I47" s="121"/>
      <c r="J47" s="121"/>
      <c r="K47" s="6" t="s">
        <v>47</v>
      </c>
      <c r="L47" s="120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0"/>
      <c r="F48" s="153">
        <f>SUM(F46:G47)</f>
        <v>0</v>
      </c>
      <c r="G48" s="154"/>
      <c r="H48" s="121"/>
      <c r="I48" s="121"/>
      <c r="J48" s="121"/>
      <c r="K48" s="6"/>
      <c r="L48" s="120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0"/>
      <c r="F49" s="145">
        <v>0</v>
      </c>
      <c r="G49" s="146"/>
      <c r="H49" s="121"/>
      <c r="I49" s="121"/>
      <c r="J49" s="121"/>
      <c r="K49" s="6"/>
      <c r="L49" s="120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0"/>
      <c r="F50" s="153">
        <f>SUM(F48:G49)</f>
        <v>0</v>
      </c>
      <c r="G50" s="154"/>
      <c r="H50" s="121"/>
      <c r="I50" s="121"/>
      <c r="J50" s="121"/>
      <c r="K50" s="6"/>
      <c r="L50" s="120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0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0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0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0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0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0"/>
      <c r="F56" s="149">
        <f>+M46-F55</f>
        <v>2880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2880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17"/>
      <c r="C59" s="116"/>
      <c r="D59" s="116"/>
      <c r="E59" s="116"/>
      <c r="F59" s="116"/>
      <c r="G59" s="116"/>
      <c r="H59" s="6"/>
      <c r="I59" s="116"/>
      <c r="J59" s="116"/>
      <c r="K59" s="116"/>
      <c r="L59" s="116"/>
      <c r="M59" s="116"/>
      <c r="N59" s="118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83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116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P54:Q54"/>
    <mergeCell ref="F55:G55"/>
    <mergeCell ref="F57:G57"/>
    <mergeCell ref="B58:G58"/>
    <mergeCell ref="I58:N58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27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5"/>
      <c r="M4" s="11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5" t="s">
        <v>2</v>
      </c>
      <c r="M5" s="11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116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4589.2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9"/>
      <c r="B11" s="192">
        <f>$M$9</f>
        <v>4589.2</v>
      </c>
      <c r="C11" s="193"/>
      <c r="D11" s="194" t="s">
        <v>171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168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6</v>
      </c>
      <c r="F16" s="116" t="s">
        <v>5</v>
      </c>
      <c r="G16" s="143" t="s">
        <v>152</v>
      </c>
      <c r="H16" s="143"/>
      <c r="I16" s="116" t="s">
        <v>12</v>
      </c>
      <c r="J16" s="18">
        <v>8</v>
      </c>
      <c r="K16" s="116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/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6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2</v>
      </c>
      <c r="E24" s="116" t="s">
        <v>28</v>
      </c>
      <c r="F24" s="157">
        <v>1120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16" t="s">
        <v>28</v>
      </c>
      <c r="F25" s="157">
        <v>640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2880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16" t="s">
        <v>28</v>
      </c>
      <c r="G27" s="143" t="s">
        <v>67</v>
      </c>
      <c r="H27" s="143"/>
      <c r="I27" s="143"/>
      <c r="J27" s="24">
        <v>260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67</v>
      </c>
      <c r="D28" s="143"/>
      <c r="E28" s="143"/>
      <c r="F28" s="26" t="s">
        <v>28</v>
      </c>
      <c r="G28" s="143" t="s">
        <v>169</v>
      </c>
      <c r="H28" s="143"/>
      <c r="I28" s="143"/>
      <c r="J28" s="24">
        <v>74</v>
      </c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169</v>
      </c>
      <c r="D29" s="143"/>
      <c r="E29" s="143"/>
      <c r="F29" s="26" t="s">
        <v>28</v>
      </c>
      <c r="G29" s="143" t="s">
        <v>67</v>
      </c>
      <c r="H29" s="143"/>
      <c r="I29" s="143"/>
      <c r="J29" s="27">
        <v>74</v>
      </c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67</v>
      </c>
      <c r="D30" s="143"/>
      <c r="E30" s="143"/>
      <c r="F30" s="26" t="s">
        <v>28</v>
      </c>
      <c r="G30" s="143" t="s">
        <v>170</v>
      </c>
      <c r="H30" s="143"/>
      <c r="I30" s="143"/>
      <c r="J30" s="27">
        <v>62</v>
      </c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170</v>
      </c>
      <c r="D31" s="196"/>
      <c r="E31" s="196"/>
      <c r="F31" s="26" t="s">
        <v>28</v>
      </c>
      <c r="G31" s="196" t="s">
        <v>33</v>
      </c>
      <c r="H31" s="196"/>
      <c r="I31" s="196"/>
      <c r="J31" s="27">
        <v>217</v>
      </c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35</v>
      </c>
      <c r="D32" s="165"/>
      <c r="E32" s="165"/>
      <c r="F32" s="26" t="s">
        <v>28</v>
      </c>
      <c r="G32" s="165" t="s">
        <v>35</v>
      </c>
      <c r="H32" s="165"/>
      <c r="I32" s="165"/>
      <c r="J32" s="27">
        <v>100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16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16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16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16"/>
      <c r="G39" s="132"/>
      <c r="H39" s="132"/>
      <c r="I39" s="132"/>
      <c r="J39" s="29">
        <f>SUM(J27:J38)</f>
        <v>787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0"/>
      <c r="M40" s="159">
        <f>M25</f>
        <v>2880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16"/>
      <c r="I41" s="116"/>
      <c r="J41" s="32"/>
      <c r="K41" s="6"/>
      <c r="L41" s="121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225*2</f>
        <v>450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1" t="s">
        <v>32</v>
      </c>
      <c r="M43" s="157">
        <f>J39*J40</f>
        <v>1259.2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1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1" t="s">
        <v>43</v>
      </c>
      <c r="M45" s="157"/>
      <c r="N45" s="158"/>
      <c r="P45" s="42"/>
      <c r="Q45" s="6"/>
    </row>
    <row r="46" spans="1:18">
      <c r="A46" s="5"/>
      <c r="B46" s="5" t="s">
        <v>44</v>
      </c>
      <c r="C46" s="6"/>
      <c r="D46" s="6"/>
      <c r="E46" s="120"/>
      <c r="F46" s="155">
        <v>0</v>
      </c>
      <c r="G46" s="156"/>
      <c r="H46" s="121"/>
      <c r="I46" s="121"/>
      <c r="J46" s="121"/>
      <c r="K46" s="6" t="s">
        <v>45</v>
      </c>
      <c r="L46" s="120"/>
      <c r="M46" s="151">
        <f>SUM(M40+M42+M43)+M44+M45</f>
        <v>4589.2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0"/>
      <c r="F47" s="145">
        <v>0</v>
      </c>
      <c r="G47" s="146"/>
      <c r="H47" s="121"/>
      <c r="I47" s="121"/>
      <c r="J47" s="121"/>
      <c r="K47" s="6" t="s">
        <v>47</v>
      </c>
      <c r="L47" s="120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0"/>
      <c r="F48" s="153">
        <f>SUM(F46:G47)</f>
        <v>0</v>
      </c>
      <c r="G48" s="154"/>
      <c r="H48" s="121"/>
      <c r="I48" s="121"/>
      <c r="J48" s="121"/>
      <c r="K48" s="6"/>
      <c r="L48" s="120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0"/>
      <c r="F49" s="145">
        <v>0</v>
      </c>
      <c r="G49" s="146"/>
      <c r="H49" s="121"/>
      <c r="I49" s="121"/>
      <c r="J49" s="121"/>
      <c r="K49" s="6"/>
      <c r="L49" s="120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0"/>
      <c r="F50" s="153">
        <f>SUM(F48:G49)</f>
        <v>0</v>
      </c>
      <c r="G50" s="154"/>
      <c r="H50" s="121"/>
      <c r="I50" s="121"/>
      <c r="J50" s="121"/>
      <c r="K50" s="6"/>
      <c r="L50" s="120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0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0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0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0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0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0"/>
      <c r="F56" s="149">
        <f>+M46-F55</f>
        <v>4589.2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4589.2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17"/>
      <c r="C59" s="116"/>
      <c r="D59" s="116"/>
      <c r="E59" s="116"/>
      <c r="F59" s="116"/>
      <c r="G59" s="116"/>
      <c r="H59" s="6"/>
      <c r="I59" s="116"/>
      <c r="J59" s="116"/>
      <c r="K59" s="116"/>
      <c r="L59" s="116"/>
      <c r="M59" s="116"/>
      <c r="N59" s="118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80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81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P54:Q54"/>
    <mergeCell ref="F55:G55"/>
    <mergeCell ref="F57:G57"/>
    <mergeCell ref="B58:G58"/>
    <mergeCell ref="I58:N58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zoomScaleNormal="100" workbookViewId="0">
      <selection activeCell="B17" sqref="B17:N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75">
        <v>26</v>
      </c>
      <c r="N2" s="177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90"/>
      <c r="M3" s="191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15"/>
      <c r="M4" s="11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15" t="s">
        <v>2</v>
      </c>
      <c r="M5" s="11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116" t="s">
        <v>5</v>
      </c>
      <c r="L8" s="143" t="s">
        <v>64</v>
      </c>
      <c r="M8" s="143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32" t="s">
        <v>6</v>
      </c>
      <c r="L9" s="132"/>
      <c r="M9" s="151">
        <f>M46</f>
        <v>10050</v>
      </c>
      <c r="N9" s="152"/>
    </row>
    <row r="10" spans="1:22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19"/>
      <c r="B11" s="192">
        <f>$M$9</f>
        <v>10050</v>
      </c>
      <c r="C11" s="193"/>
      <c r="D11" s="194" t="s">
        <v>167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2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9</v>
      </c>
      <c r="T12" s="4" t="s">
        <v>10</v>
      </c>
    </row>
    <row r="13" spans="1:22" ht="12.75" customHeight="1">
      <c r="A13" s="5"/>
      <c r="B13" s="183" t="s">
        <v>161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</row>
    <row r="14" spans="1:22">
      <c r="A14" s="5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V14" s="4" t="s">
        <v>10</v>
      </c>
    </row>
    <row r="15" spans="1:22">
      <c r="A15" s="5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22">
      <c r="A16" s="5"/>
      <c r="B16" s="5" t="s">
        <v>11</v>
      </c>
      <c r="C16" s="6"/>
      <c r="D16" s="6"/>
      <c r="E16" s="18">
        <v>7</v>
      </c>
      <c r="F16" s="116" t="s">
        <v>5</v>
      </c>
      <c r="G16" s="143" t="s">
        <v>152</v>
      </c>
      <c r="H16" s="143"/>
      <c r="I16" s="116" t="s">
        <v>12</v>
      </c>
      <c r="J16" s="18">
        <v>10</v>
      </c>
      <c r="K16" s="116" t="s">
        <v>13</v>
      </c>
      <c r="L16" s="143" t="s">
        <v>152</v>
      </c>
      <c r="M16" s="143"/>
      <c r="N16" s="13">
        <v>2019</v>
      </c>
      <c r="P16" s="19"/>
    </row>
    <row r="17" spans="1:22" ht="12" thickBot="1">
      <c r="A17" s="5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1"/>
    </row>
    <row r="18" spans="1:22" ht="12" thickBot="1">
      <c r="A18" s="5"/>
      <c r="B18" s="131" t="s">
        <v>14</v>
      </c>
      <c r="C18" s="186"/>
      <c r="D18" s="20"/>
      <c r="E18" s="187" t="s">
        <v>15</v>
      </c>
      <c r="F18" s="188"/>
      <c r="G18" s="189"/>
      <c r="H18" s="20" t="s">
        <v>16</v>
      </c>
      <c r="I18" s="187" t="s">
        <v>17</v>
      </c>
      <c r="J18" s="189"/>
      <c r="K18" s="20" t="s">
        <v>16</v>
      </c>
      <c r="L18" s="187" t="s">
        <v>18</v>
      </c>
      <c r="M18" s="189"/>
      <c r="N18" s="20"/>
      <c r="V18" s="4" t="s">
        <v>10</v>
      </c>
    </row>
    <row r="19" spans="1:22">
      <c r="A19" s="5"/>
      <c r="B19" s="169" t="s">
        <v>19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Q19" s="4" t="s">
        <v>10</v>
      </c>
    </row>
    <row r="20" spans="1:22" ht="12.75" customHeight="1">
      <c r="A20" s="5"/>
      <c r="B20" s="172"/>
      <c r="C20" s="173"/>
      <c r="D20" s="173"/>
      <c r="E20" s="174"/>
      <c r="F20" s="175"/>
      <c r="G20" s="165"/>
      <c r="H20" s="165"/>
      <c r="I20" s="176"/>
      <c r="J20" s="175"/>
      <c r="K20" s="176"/>
      <c r="L20" s="175"/>
      <c r="M20" s="165"/>
      <c r="N20" s="177"/>
      <c r="Q20" s="4" t="s">
        <v>10</v>
      </c>
    </row>
    <row r="21" spans="1:22">
      <c r="A21" s="5"/>
      <c r="B21" s="178" t="s">
        <v>20</v>
      </c>
      <c r="C21" s="179"/>
      <c r="D21" s="179"/>
      <c r="E21" s="180"/>
      <c r="F21" s="181" t="s">
        <v>21</v>
      </c>
      <c r="G21" s="179"/>
      <c r="H21" s="179"/>
      <c r="I21" s="180"/>
      <c r="J21" s="181" t="s">
        <v>22</v>
      </c>
      <c r="K21" s="180"/>
      <c r="L21" s="181" t="s">
        <v>23</v>
      </c>
      <c r="M21" s="179"/>
      <c r="N21" s="182"/>
    </row>
    <row r="22" spans="1:22">
      <c r="A22" s="5"/>
      <c r="B22" s="22" t="s">
        <v>24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25</v>
      </c>
      <c r="D23" s="6"/>
      <c r="E23" s="116"/>
      <c r="F23" s="143" t="s">
        <v>26</v>
      </c>
      <c r="G23" s="143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27</v>
      </c>
      <c r="C24" s="6"/>
      <c r="D24" s="23">
        <v>3</v>
      </c>
      <c r="E24" s="116" t="s">
        <v>28</v>
      </c>
      <c r="F24" s="157">
        <v>2000</v>
      </c>
      <c r="G24" s="166"/>
      <c r="H24" s="6" t="s">
        <v>29</v>
      </c>
      <c r="I24" s="6"/>
      <c r="J24" s="11"/>
      <c r="K24" s="6"/>
      <c r="L24" s="6"/>
      <c r="M24" s="167"/>
      <c r="N24" s="168"/>
    </row>
    <row r="25" spans="1:22">
      <c r="A25" s="5"/>
      <c r="B25" s="5" t="s">
        <v>30</v>
      </c>
      <c r="C25" s="6"/>
      <c r="D25" s="23">
        <v>1</v>
      </c>
      <c r="E25" s="116" t="s">
        <v>28</v>
      </c>
      <c r="F25" s="157">
        <v>1200</v>
      </c>
      <c r="G25" s="166"/>
      <c r="H25" s="6" t="s">
        <v>29</v>
      </c>
      <c r="I25" s="6"/>
      <c r="J25" s="11"/>
      <c r="K25" s="6" t="s">
        <v>31</v>
      </c>
      <c r="L25" s="6"/>
      <c r="M25" s="159">
        <f>D24*F24+D25*F25</f>
        <v>7200</v>
      </c>
      <c r="N25" s="160"/>
    </row>
    <row r="26" spans="1:22">
      <c r="A26" s="5"/>
      <c r="B26" s="22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43" t="s">
        <v>33</v>
      </c>
      <c r="D27" s="143"/>
      <c r="E27" s="143"/>
      <c r="F27" s="116" t="s">
        <v>28</v>
      </c>
      <c r="G27" s="143" t="s">
        <v>162</v>
      </c>
      <c r="H27" s="143"/>
      <c r="I27" s="143"/>
      <c r="J27" s="24">
        <v>110</v>
      </c>
      <c r="K27" s="6" t="s">
        <v>34</v>
      </c>
      <c r="L27" s="6"/>
      <c r="M27" s="6"/>
      <c r="N27" s="25"/>
    </row>
    <row r="28" spans="1:22">
      <c r="A28" s="5"/>
      <c r="B28" s="5" t="s">
        <v>5</v>
      </c>
      <c r="C28" s="143" t="s">
        <v>162</v>
      </c>
      <c r="D28" s="143"/>
      <c r="E28" s="143"/>
      <c r="F28" s="26" t="s">
        <v>28</v>
      </c>
      <c r="G28" s="143" t="s">
        <v>163</v>
      </c>
      <c r="H28" s="143"/>
      <c r="I28" s="143"/>
      <c r="J28" s="24"/>
      <c r="K28" s="6" t="s">
        <v>34</v>
      </c>
      <c r="L28" s="6"/>
      <c r="M28" s="6"/>
      <c r="N28" s="25"/>
    </row>
    <row r="29" spans="1:22">
      <c r="A29" s="5"/>
      <c r="B29" s="5" t="s">
        <v>5</v>
      </c>
      <c r="C29" s="143" t="s">
        <v>164</v>
      </c>
      <c r="D29" s="143"/>
      <c r="E29" s="143"/>
      <c r="F29" s="26" t="s">
        <v>28</v>
      </c>
      <c r="G29" s="143" t="s">
        <v>164</v>
      </c>
      <c r="H29" s="143"/>
      <c r="I29" s="143"/>
      <c r="J29" s="27"/>
      <c r="K29" s="6" t="s">
        <v>34</v>
      </c>
      <c r="L29" s="6"/>
      <c r="M29" s="6"/>
      <c r="N29" s="13"/>
    </row>
    <row r="30" spans="1:22">
      <c r="A30" s="5"/>
      <c r="B30" s="5" t="s">
        <v>5</v>
      </c>
      <c r="C30" s="143" t="s">
        <v>164</v>
      </c>
      <c r="D30" s="143"/>
      <c r="E30" s="143"/>
      <c r="F30" s="26" t="s">
        <v>28</v>
      </c>
      <c r="G30" s="143" t="s">
        <v>165</v>
      </c>
      <c r="H30" s="143"/>
      <c r="I30" s="143"/>
      <c r="J30" s="27"/>
      <c r="K30" s="6" t="s">
        <v>34</v>
      </c>
      <c r="L30" s="6"/>
      <c r="M30" s="6"/>
      <c r="N30" s="13"/>
    </row>
    <row r="31" spans="1:22">
      <c r="A31" s="5"/>
      <c r="B31" s="5" t="s">
        <v>5</v>
      </c>
      <c r="C31" s="196" t="s">
        <v>165</v>
      </c>
      <c r="D31" s="196"/>
      <c r="E31" s="196"/>
      <c r="F31" s="26" t="s">
        <v>28</v>
      </c>
      <c r="G31" s="196" t="s">
        <v>162</v>
      </c>
      <c r="H31" s="196"/>
      <c r="I31" s="196"/>
      <c r="J31" s="27"/>
      <c r="K31" s="6" t="s">
        <v>34</v>
      </c>
      <c r="L31" s="6"/>
      <c r="M31" s="6"/>
      <c r="N31" s="13"/>
    </row>
    <row r="32" spans="1:22">
      <c r="A32" s="5"/>
      <c r="B32" s="5" t="s">
        <v>5</v>
      </c>
      <c r="C32" s="165" t="s">
        <v>162</v>
      </c>
      <c r="D32" s="165"/>
      <c r="E32" s="165"/>
      <c r="F32" s="26" t="s">
        <v>28</v>
      </c>
      <c r="G32" s="165" t="s">
        <v>33</v>
      </c>
      <c r="H32" s="165"/>
      <c r="I32" s="165"/>
      <c r="J32" s="27">
        <v>110</v>
      </c>
      <c r="K32" s="6" t="s">
        <v>34</v>
      </c>
      <c r="L32" s="6"/>
      <c r="M32" s="6"/>
      <c r="N32" s="13"/>
    </row>
    <row r="33" spans="1:18">
      <c r="A33" s="5"/>
      <c r="B33" s="5" t="s">
        <v>5</v>
      </c>
      <c r="C33" s="196"/>
      <c r="D33" s="196"/>
      <c r="E33" s="196"/>
      <c r="F33" s="26" t="s">
        <v>28</v>
      </c>
      <c r="G33" s="165"/>
      <c r="H33" s="165"/>
      <c r="I33" s="165"/>
      <c r="J33" s="27"/>
      <c r="K33" s="6" t="s">
        <v>34</v>
      </c>
      <c r="L33" s="6"/>
      <c r="M33" s="6"/>
      <c r="N33" s="13"/>
    </row>
    <row r="34" spans="1:18">
      <c r="A34" s="5"/>
      <c r="B34" s="5" t="s">
        <v>5</v>
      </c>
      <c r="C34" s="165"/>
      <c r="D34" s="165"/>
      <c r="E34" s="165"/>
      <c r="F34" s="26" t="s">
        <v>28</v>
      </c>
      <c r="G34" s="165"/>
      <c r="H34" s="165"/>
      <c r="I34" s="165"/>
      <c r="J34" s="28"/>
      <c r="K34" s="6" t="s">
        <v>34</v>
      </c>
      <c r="L34" s="6"/>
      <c r="M34" s="6"/>
      <c r="N34" s="13"/>
    </row>
    <row r="35" spans="1:18">
      <c r="A35" s="5"/>
      <c r="B35" s="5"/>
      <c r="C35" s="165"/>
      <c r="D35" s="165"/>
      <c r="E35" s="165"/>
      <c r="F35" s="26" t="s">
        <v>28</v>
      </c>
      <c r="G35" s="165"/>
      <c r="H35" s="165"/>
      <c r="I35" s="165"/>
      <c r="J35" s="28"/>
      <c r="K35" s="6" t="s">
        <v>34</v>
      </c>
      <c r="L35" s="6"/>
      <c r="M35" s="6"/>
      <c r="N35" s="13"/>
    </row>
    <row r="36" spans="1:18">
      <c r="A36" s="5"/>
      <c r="B36" s="5"/>
      <c r="C36" s="165"/>
      <c r="D36" s="165"/>
      <c r="E36" s="165"/>
      <c r="F36" s="116" t="s">
        <v>28</v>
      </c>
      <c r="G36" s="165"/>
      <c r="H36" s="165"/>
      <c r="I36" s="165"/>
      <c r="J36" s="28"/>
      <c r="K36" s="6" t="s">
        <v>34</v>
      </c>
      <c r="L36" s="6"/>
      <c r="M36" s="6"/>
      <c r="N36" s="13"/>
    </row>
    <row r="37" spans="1:18">
      <c r="A37" s="5"/>
      <c r="B37" s="5"/>
      <c r="C37" s="165"/>
      <c r="D37" s="165"/>
      <c r="E37" s="165"/>
      <c r="F37" s="116" t="s">
        <v>28</v>
      </c>
      <c r="G37" s="165"/>
      <c r="H37" s="165"/>
      <c r="I37" s="165"/>
      <c r="J37" s="28"/>
      <c r="K37" s="6" t="s">
        <v>34</v>
      </c>
      <c r="L37" s="6"/>
      <c r="M37" s="6"/>
      <c r="N37" s="13"/>
    </row>
    <row r="38" spans="1:18">
      <c r="A38" s="5"/>
      <c r="B38" s="5"/>
      <c r="C38" s="165"/>
      <c r="D38" s="165"/>
      <c r="E38" s="165"/>
      <c r="F38" s="116" t="s">
        <v>28</v>
      </c>
      <c r="G38" s="165"/>
      <c r="H38" s="165"/>
      <c r="I38" s="165"/>
      <c r="J38" s="28"/>
      <c r="K38" s="6" t="s">
        <v>34</v>
      </c>
      <c r="L38" s="6"/>
      <c r="M38" s="6"/>
      <c r="N38" s="13"/>
    </row>
    <row r="39" spans="1:18">
      <c r="A39" s="5"/>
      <c r="B39" s="5"/>
      <c r="C39" s="132"/>
      <c r="D39" s="132"/>
      <c r="E39" s="132"/>
      <c r="F39" s="116"/>
      <c r="G39" s="132"/>
      <c r="H39" s="132"/>
      <c r="I39" s="132"/>
      <c r="J39" s="29">
        <f>SUM(J27:J38)</f>
        <v>220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32" t="s">
        <v>36</v>
      </c>
      <c r="I40" s="132"/>
      <c r="J40" s="32">
        <v>1.6</v>
      </c>
      <c r="K40" s="6"/>
      <c r="L40" s="120"/>
      <c r="M40" s="159">
        <f>M25</f>
        <v>7200</v>
      </c>
      <c r="N40" s="160"/>
    </row>
    <row r="41" spans="1:18">
      <c r="A41" s="5"/>
      <c r="B41" s="5" t="s">
        <v>37</v>
      </c>
      <c r="C41" s="6"/>
      <c r="D41" s="6"/>
      <c r="E41" s="6"/>
      <c r="F41" s="6"/>
      <c r="G41" s="6"/>
      <c r="H41" s="116"/>
      <c r="I41" s="116"/>
      <c r="J41" s="32"/>
      <c r="K41" s="6"/>
      <c r="L41" s="121" t="s">
        <v>38</v>
      </c>
      <c r="M41" s="161">
        <v>1</v>
      </c>
      <c r="N41" s="162"/>
      <c r="R41" s="4" t="s">
        <v>39</v>
      </c>
    </row>
    <row r="42" spans="1:18">
      <c r="A42" s="5"/>
      <c r="B42" s="5"/>
      <c r="C42" s="6"/>
      <c r="D42" s="6"/>
      <c r="E42" s="6"/>
      <c r="F42" s="6"/>
      <c r="G42" s="163"/>
      <c r="H42" s="163"/>
      <c r="I42" s="163"/>
      <c r="J42" s="163"/>
      <c r="K42" s="163" t="s">
        <v>40</v>
      </c>
      <c r="L42" s="164"/>
      <c r="M42" s="161">
        <f>249*2</f>
        <v>498</v>
      </c>
      <c r="N42" s="162"/>
      <c r="P42" s="132"/>
      <c r="Q42" s="132"/>
    </row>
    <row r="43" spans="1:18">
      <c r="A43" s="5"/>
      <c r="B43" s="36"/>
      <c r="C43" s="37" t="s">
        <v>41</v>
      </c>
      <c r="D43" s="38"/>
      <c r="E43" s="38"/>
      <c r="F43" s="38"/>
      <c r="G43" s="39"/>
      <c r="H43" s="40"/>
      <c r="I43" s="40"/>
      <c r="J43" s="41"/>
      <c r="K43" s="41"/>
      <c r="L43" s="121" t="s">
        <v>32</v>
      </c>
      <c r="M43" s="157">
        <f>J39*J40</f>
        <v>352</v>
      </c>
      <c r="N43" s="158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121" t="s">
        <v>42</v>
      </c>
      <c r="M44" s="157"/>
      <c r="N44" s="158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121" t="s">
        <v>43</v>
      </c>
      <c r="M45" s="157">
        <f>250*8</f>
        <v>2000</v>
      </c>
      <c r="N45" s="158"/>
      <c r="P45" s="42"/>
      <c r="Q45" s="6"/>
    </row>
    <row r="46" spans="1:18">
      <c r="A46" s="5"/>
      <c r="B46" s="5" t="s">
        <v>44</v>
      </c>
      <c r="C46" s="6"/>
      <c r="D46" s="6"/>
      <c r="E46" s="120"/>
      <c r="F46" s="155">
        <v>0</v>
      </c>
      <c r="G46" s="156"/>
      <c r="H46" s="121"/>
      <c r="I46" s="121"/>
      <c r="J46" s="121"/>
      <c r="K46" s="6" t="s">
        <v>45</v>
      </c>
      <c r="L46" s="120"/>
      <c r="M46" s="151">
        <f>SUM(M40+M42+M43)+M44+M45</f>
        <v>10050</v>
      </c>
      <c r="N46" s="152"/>
      <c r="O46" s="44"/>
      <c r="P46" s="42"/>
      <c r="Q46" s="11"/>
    </row>
    <row r="47" spans="1:18">
      <c r="A47" s="5"/>
      <c r="B47" s="5" t="s">
        <v>46</v>
      </c>
      <c r="C47" s="6"/>
      <c r="D47" s="6"/>
      <c r="E47" s="120"/>
      <c r="F47" s="145">
        <v>0</v>
      </c>
      <c r="G47" s="146"/>
      <c r="H47" s="121"/>
      <c r="I47" s="121"/>
      <c r="J47" s="121"/>
      <c r="K47" s="6" t="s">
        <v>47</v>
      </c>
      <c r="L47" s="120"/>
      <c r="M47" s="151"/>
      <c r="N47" s="152"/>
      <c r="P47" s="42"/>
      <c r="Q47" s="11"/>
    </row>
    <row r="48" spans="1:18">
      <c r="A48" s="5"/>
      <c r="B48" s="5" t="s">
        <v>48</v>
      </c>
      <c r="C48" s="6"/>
      <c r="D48" s="6"/>
      <c r="E48" s="120"/>
      <c r="F48" s="153">
        <f>SUM(F46:G47)</f>
        <v>0</v>
      </c>
      <c r="G48" s="154"/>
      <c r="H48" s="121"/>
      <c r="I48" s="121"/>
      <c r="J48" s="121"/>
      <c r="K48" s="6"/>
      <c r="L48" s="120"/>
      <c r="M48" s="45"/>
      <c r="N48" s="46"/>
      <c r="P48" s="42"/>
      <c r="Q48" s="47"/>
    </row>
    <row r="49" spans="1:17">
      <c r="A49" s="5"/>
      <c r="B49" s="5" t="s">
        <v>49</v>
      </c>
      <c r="C49" s="6"/>
      <c r="D49" s="6"/>
      <c r="E49" s="120"/>
      <c r="F49" s="145">
        <v>0</v>
      </c>
      <c r="G49" s="146"/>
      <c r="H49" s="121"/>
      <c r="I49" s="121"/>
      <c r="J49" s="121"/>
      <c r="K49" s="6"/>
      <c r="L49" s="120"/>
      <c r="M49" s="45"/>
      <c r="N49" s="46"/>
      <c r="P49" s="42"/>
      <c r="Q49" s="11"/>
    </row>
    <row r="50" spans="1:17">
      <c r="A50" s="5"/>
      <c r="B50" s="5" t="s">
        <v>48</v>
      </c>
      <c r="C50" s="6"/>
      <c r="D50" s="6"/>
      <c r="E50" s="120"/>
      <c r="F50" s="153">
        <f>SUM(F48:G49)</f>
        <v>0</v>
      </c>
      <c r="G50" s="154"/>
      <c r="H50" s="121"/>
      <c r="I50" s="121"/>
      <c r="J50" s="121"/>
      <c r="K50" s="6"/>
      <c r="L50" s="120"/>
      <c r="M50" s="45"/>
      <c r="N50" s="46"/>
      <c r="P50" s="42"/>
      <c r="Q50" s="11"/>
    </row>
    <row r="51" spans="1:17">
      <c r="A51" s="5"/>
      <c r="B51" s="5" t="s">
        <v>32</v>
      </c>
      <c r="C51" s="6"/>
      <c r="D51" s="6"/>
      <c r="E51" s="120"/>
      <c r="F51" s="155">
        <v>0</v>
      </c>
      <c r="G51" s="156"/>
      <c r="H51" s="6"/>
      <c r="I51" s="48" t="s">
        <v>50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51</v>
      </c>
      <c r="C52" s="6"/>
      <c r="D52" s="6"/>
      <c r="E52" s="120"/>
      <c r="F52" s="145">
        <v>0</v>
      </c>
      <c r="G52" s="146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43</v>
      </c>
      <c r="C53" s="6"/>
      <c r="D53" s="6"/>
      <c r="E53" s="120" t="s">
        <v>52</v>
      </c>
      <c r="F53" s="145">
        <v>0</v>
      </c>
      <c r="G53" s="146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53</v>
      </c>
      <c r="C54" s="6"/>
      <c r="D54" s="6"/>
      <c r="E54" s="120"/>
      <c r="F54" s="145">
        <v>0</v>
      </c>
      <c r="G54" s="146"/>
      <c r="H54" s="53"/>
      <c r="I54" s="50"/>
      <c r="J54" s="51"/>
      <c r="K54" s="51"/>
      <c r="L54" s="51"/>
      <c r="M54" s="51"/>
      <c r="N54" s="52"/>
      <c r="P54" s="132"/>
      <c r="Q54" s="132"/>
    </row>
    <row r="55" spans="1:17">
      <c r="A55" s="5"/>
      <c r="B55" s="5" t="s">
        <v>47</v>
      </c>
      <c r="C55" s="6"/>
      <c r="D55" s="6"/>
      <c r="E55" s="120"/>
      <c r="F55" s="147">
        <f>SUM(F50:G54)</f>
        <v>0</v>
      </c>
      <c r="G55" s="148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54</v>
      </c>
      <c r="C56" s="6"/>
      <c r="D56" s="6"/>
      <c r="E56" s="120"/>
      <c r="F56" s="149">
        <f>+M46-F55</f>
        <v>10050</v>
      </c>
      <c r="G56" s="150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48</v>
      </c>
      <c r="C57" s="27"/>
      <c r="D57" s="27"/>
      <c r="E57" s="57"/>
      <c r="F57" s="140">
        <f>+F55+F56</f>
        <v>10050</v>
      </c>
      <c r="G57" s="14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31" t="s">
        <v>55</v>
      </c>
      <c r="C58" s="132"/>
      <c r="D58" s="132"/>
      <c r="E58" s="132"/>
      <c r="F58" s="132"/>
      <c r="G58" s="132"/>
      <c r="H58" s="6"/>
      <c r="I58" s="133" t="s">
        <v>56</v>
      </c>
      <c r="J58" s="133"/>
      <c r="K58" s="133"/>
      <c r="L58" s="133"/>
      <c r="M58" s="133"/>
      <c r="N58" s="134"/>
      <c r="P58" s="42"/>
      <c r="Q58" s="11"/>
    </row>
    <row r="59" spans="1:17" ht="1.5" customHeight="1">
      <c r="A59" s="5"/>
      <c r="B59" s="117"/>
      <c r="C59" s="116"/>
      <c r="D59" s="116"/>
      <c r="E59" s="116"/>
      <c r="F59" s="116"/>
      <c r="G59" s="116"/>
      <c r="H59" s="6"/>
      <c r="I59" s="116"/>
      <c r="J59" s="116"/>
      <c r="K59" s="116"/>
      <c r="L59" s="116"/>
      <c r="M59" s="116"/>
      <c r="N59" s="118"/>
      <c r="P59" s="42"/>
      <c r="Q59" s="11" t="s">
        <v>57</v>
      </c>
    </row>
    <row r="60" spans="1:17" ht="11.25" hidden="1" customHeight="1">
      <c r="A60" s="5"/>
      <c r="B60" s="131"/>
      <c r="C60" s="132"/>
      <c r="D60" s="132"/>
      <c r="E60" s="132"/>
      <c r="F60" s="132"/>
      <c r="G60" s="132"/>
      <c r="H60" s="6"/>
      <c r="I60" s="6"/>
      <c r="J60" s="6"/>
      <c r="K60" s="6"/>
      <c r="L60" s="6"/>
      <c r="M60" s="6"/>
      <c r="N60" s="13"/>
      <c r="P60" s="42"/>
      <c r="Q60" s="11" t="s">
        <v>58</v>
      </c>
    </row>
    <row r="61" spans="1:17" ht="16.5" customHeight="1">
      <c r="A61" s="5"/>
      <c r="B61" s="142" t="s">
        <v>59</v>
      </c>
      <c r="C61" s="143"/>
      <c r="D61" s="143"/>
      <c r="E61" s="143"/>
      <c r="F61" s="143"/>
      <c r="G61" s="143"/>
      <c r="H61" s="6"/>
      <c r="I61" s="143" t="s">
        <v>166</v>
      </c>
      <c r="J61" s="143"/>
      <c r="K61" s="143"/>
      <c r="L61" s="143"/>
      <c r="M61" s="143"/>
      <c r="N61" s="144"/>
      <c r="P61" s="42"/>
      <c r="Q61" s="11"/>
    </row>
    <row r="62" spans="1:17">
      <c r="A62" s="5"/>
      <c r="B62" s="131" t="s">
        <v>57</v>
      </c>
      <c r="C62" s="132"/>
      <c r="D62" s="132"/>
      <c r="E62" s="132"/>
      <c r="F62" s="132"/>
      <c r="G62" s="132"/>
      <c r="H62" s="6"/>
      <c r="I62" s="133"/>
      <c r="J62" s="133"/>
      <c r="K62" s="133"/>
      <c r="L62" s="133"/>
      <c r="M62" s="133"/>
      <c r="N62" s="134"/>
      <c r="P62" s="6"/>
      <c r="Q62" s="6"/>
    </row>
    <row r="63" spans="1:17" ht="26.25" customHeight="1">
      <c r="A63" s="5"/>
      <c r="B63" s="135" t="s">
        <v>60</v>
      </c>
      <c r="C63" s="136"/>
      <c r="D63" s="136"/>
      <c r="E63" s="136"/>
      <c r="F63" s="136"/>
      <c r="G63" s="136"/>
      <c r="H63" s="6"/>
      <c r="I63" s="136" t="s">
        <v>140</v>
      </c>
      <c r="J63" s="136"/>
      <c r="K63" s="136"/>
      <c r="L63" s="136"/>
      <c r="M63" s="136"/>
      <c r="N63" s="137"/>
      <c r="P63" s="6"/>
      <c r="Q63" s="6"/>
    </row>
    <row r="64" spans="1:17" ht="2.25" customHeight="1">
      <c r="A64" s="5"/>
      <c r="B64" s="131" t="s">
        <v>61</v>
      </c>
      <c r="C64" s="132"/>
      <c r="D64" s="132"/>
      <c r="E64" s="132"/>
      <c r="F64" s="132"/>
      <c r="G64" s="132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62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63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P54:Q54"/>
    <mergeCell ref="F55:G55"/>
    <mergeCell ref="F57:G57"/>
    <mergeCell ref="B58:G58"/>
    <mergeCell ref="I58:N58"/>
    <mergeCell ref="F56:G56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34</vt:i4>
      </vt:variant>
    </vt:vector>
  </HeadingPairs>
  <TitlesOfParts>
    <vt:vector size="68" baseType="lpstr">
      <vt:lpstr>MCH 34</vt:lpstr>
      <vt:lpstr>JFMM 33</vt:lpstr>
      <vt:lpstr>MCH 32</vt:lpstr>
      <vt:lpstr>JFMM 31</vt:lpstr>
      <vt:lpstr>FJDDUDV 30</vt:lpstr>
      <vt:lpstr>LGCP 29</vt:lpstr>
      <vt:lpstr>ALM 28</vt:lpstr>
      <vt:lpstr>JAAG 27</vt:lpstr>
      <vt:lpstr>JMJM 26</vt:lpstr>
      <vt:lpstr>ASM 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'20'!Área_de_impresión</vt:lpstr>
      <vt:lpstr>'21'!Área_de_impresión</vt:lpstr>
      <vt:lpstr>'22'!Área_de_impresión</vt:lpstr>
      <vt:lpstr>'23'!Área_de_impresión</vt:lpstr>
      <vt:lpstr>'24'!Área_de_impresión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'ALM 28'!Área_de_impresión</vt:lpstr>
      <vt:lpstr>'ASM 25'!Área_de_impresión</vt:lpstr>
      <vt:lpstr>'FJDDUDV 30'!Área_de_impresión</vt:lpstr>
      <vt:lpstr>'JAAG 27'!Área_de_impresión</vt:lpstr>
      <vt:lpstr>'JFMM 31'!Área_de_impresión</vt:lpstr>
      <vt:lpstr>'JFMM 33'!Área_de_impresión</vt:lpstr>
      <vt:lpstr>'JMJM 26'!Área_de_impresión</vt:lpstr>
      <vt:lpstr>'LGCP 29'!Área_de_impresión</vt:lpstr>
      <vt:lpstr>'MCH 32'!Área_de_impresión</vt:lpstr>
      <vt:lpstr>'MCH 34'!Área_de_impresión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2019-01-31T21:12:36Z</cp:lastPrinted>
  <dcterms:created xsi:type="dcterms:W3CDTF">2019-01-14T16:01:55Z</dcterms:created>
  <dcterms:modified xsi:type="dcterms:W3CDTF">2019-02-06T21:01:42Z</dcterms:modified>
</cp:coreProperties>
</file>