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Respaldo Neidy\Escritorio\VIATICOS 2019\"/>
    </mc:Choice>
  </mc:AlternateContent>
  <bookViews>
    <workbookView xWindow="0" yWindow="0" windowWidth="20490" windowHeight="7755" activeTab="8"/>
  </bookViews>
  <sheets>
    <sheet name="JEZH 53" sheetId="57" r:id="rId1"/>
    <sheet name="QRF 52" sheetId="56" r:id="rId2"/>
    <sheet name="ASM 51" sheetId="55" r:id="rId3"/>
    <sheet name="LGB 50" sheetId="54" r:id="rId4"/>
    <sheet name="MCH 49" sheetId="53" r:id="rId5"/>
    <sheet name="JFMM 48" sheetId="52" r:id="rId6"/>
    <sheet name="RRC 47" sheetId="51" r:id="rId7"/>
    <sheet name="AEVR 46" sheetId="46" r:id="rId8"/>
    <sheet name="AEVR 45" sheetId="45" r:id="rId9"/>
    <sheet name="AEVR 44" sheetId="44" r:id="rId10"/>
    <sheet name="QRF 43" sheetId="43" r:id="rId11"/>
    <sheet name="JMJM 42" sheetId="42" r:id="rId12"/>
    <sheet name="JMJM 41" sheetId="41" r:id="rId13"/>
    <sheet name="AGTP 40" sheetId="40" r:id="rId14"/>
    <sheet name="JMVM 39" sheetId="39" r:id="rId15"/>
    <sheet name="JMJM 38" sheetId="38" r:id="rId16"/>
    <sheet name="ASM 37" sheetId="37" r:id="rId17"/>
    <sheet name="BIMO 36" sheetId="36" r:id="rId18"/>
    <sheet name="MAMT 35" sheetId="35" r:id="rId19"/>
    <sheet name="MAVC 34" sheetId="47" r:id="rId20"/>
    <sheet name="FJDDUDV 33" sheetId="33" r:id="rId21"/>
    <sheet name="BIMO 32" sheetId="49" r:id="rId22"/>
    <sheet name="AZC 31" sheetId="31" r:id="rId23"/>
    <sheet name="EMRL 30" sheetId="30" r:id="rId24"/>
    <sheet name="JAHC 29" sheetId="29" r:id="rId25"/>
    <sheet name="LGB 28" sheetId="28" r:id="rId26"/>
    <sheet name="RMDC 27" sheetId="27" r:id="rId27"/>
    <sheet name="AZC 26" sheetId="26" r:id="rId28"/>
    <sheet name="JAHC 25" sheetId="25" r:id="rId29"/>
    <sheet name="LGB 24" sheetId="24" r:id="rId30"/>
    <sheet name="MAMT 23" sheetId="23" r:id="rId31"/>
    <sheet name="RRC 22" sheetId="22" r:id="rId32"/>
    <sheet name="MCH 21" sheetId="21" r:id="rId33"/>
    <sheet name="JFMM 20" sheetId="48" r:id="rId34"/>
    <sheet name="IARD 19" sheetId="50" r:id="rId35"/>
    <sheet name="JEVL 18" sheetId="18" r:id="rId36"/>
    <sheet name="MAMT 17" sheetId="17" r:id="rId37"/>
    <sheet name="LGCP 16" sheetId="16" r:id="rId38"/>
    <sheet name="JAAG 15" sheetId="15" r:id="rId39"/>
    <sheet name="MAVC 14" sheetId="14" r:id="rId40"/>
    <sheet name="FJDDUDV 13" sheetId="13" r:id="rId41"/>
    <sheet name="MAVC 12" sheetId="12" r:id="rId42"/>
    <sheet name="FJDDUDV 11" sheetId="11" r:id="rId43"/>
    <sheet name="BIMO 10" sheetId="10" r:id="rId44"/>
    <sheet name="ASM 9" sheetId="9" r:id="rId45"/>
    <sheet name="IARD 8" sheetId="8" r:id="rId46"/>
    <sheet name="LGCP 7" sheetId="7" r:id="rId47"/>
    <sheet name="ALM 6" sheetId="6" r:id="rId48"/>
    <sheet name="JAAG 5" sheetId="5" r:id="rId49"/>
    <sheet name="ASM 4" sheetId="4" r:id="rId50"/>
    <sheet name="MCH 3" sheetId="3" r:id="rId51"/>
    <sheet name="JFMM 2" sheetId="2" r:id="rId52"/>
    <sheet name="IARD 1" sheetId="1" r:id="rId53"/>
  </sheets>
  <definedNames>
    <definedName name="_xlnm.Print_Area" localSheetId="9">'AEVR 44'!$B$1:$N$66</definedName>
    <definedName name="_xlnm.Print_Area" localSheetId="8">'AEVR 45'!$B$1:$N$66</definedName>
    <definedName name="_xlnm.Print_Area" localSheetId="7">'AEVR 46'!$B$1:$N$66</definedName>
    <definedName name="_xlnm.Print_Area" localSheetId="13">'AGTP 40'!$B$1:$N$66</definedName>
    <definedName name="_xlnm.Print_Area" localSheetId="47">'ALM 6'!$B$1:$N$66</definedName>
    <definedName name="_xlnm.Print_Area" localSheetId="16">'ASM 37'!$B$1:$N$66</definedName>
    <definedName name="_xlnm.Print_Area" localSheetId="49">'ASM 4'!$B$1:$N$66</definedName>
    <definedName name="_xlnm.Print_Area" localSheetId="2">'ASM 51'!$B$1:$N$66</definedName>
    <definedName name="_xlnm.Print_Area" localSheetId="44">'ASM 9'!$B$1:$N$66</definedName>
    <definedName name="_xlnm.Print_Area" localSheetId="27">'AZC 26'!$B$1:$N$66</definedName>
    <definedName name="_xlnm.Print_Area" localSheetId="22">'AZC 31'!$B$1:$N$66</definedName>
    <definedName name="_xlnm.Print_Area" localSheetId="43">'BIMO 10'!$B$1:$N$66</definedName>
    <definedName name="_xlnm.Print_Area" localSheetId="21">'BIMO 32'!$B$1:$N$66</definedName>
    <definedName name="_xlnm.Print_Area" localSheetId="17">'BIMO 36'!$B$1:$N$66</definedName>
    <definedName name="_xlnm.Print_Area" localSheetId="23">'EMRL 30'!$B$1:$N$66</definedName>
    <definedName name="_xlnm.Print_Area" localSheetId="42">'FJDDUDV 11'!$B$1:$N$66</definedName>
    <definedName name="_xlnm.Print_Area" localSheetId="40">'FJDDUDV 13'!$B$1:$N$66</definedName>
    <definedName name="_xlnm.Print_Area" localSheetId="20">'FJDDUDV 33'!$B$1:$N$66</definedName>
    <definedName name="_xlnm.Print_Area" localSheetId="52">'IARD 1'!$B$1:$N$66</definedName>
    <definedName name="_xlnm.Print_Area" localSheetId="34">'IARD 19'!$B$1:$N$66</definedName>
    <definedName name="_xlnm.Print_Area" localSheetId="45">'IARD 8'!$B$1:$N$66</definedName>
    <definedName name="_xlnm.Print_Area" localSheetId="38">'JAAG 15'!$B$1:$N$66</definedName>
    <definedName name="_xlnm.Print_Area" localSheetId="48">'JAAG 5'!$B$1:$N$66</definedName>
    <definedName name="_xlnm.Print_Area" localSheetId="28">'JAHC 25'!$B$1:$N$66</definedName>
    <definedName name="_xlnm.Print_Area" localSheetId="24">'JAHC 29'!$B$1:$N$66</definedName>
    <definedName name="_xlnm.Print_Area" localSheetId="35">'JEVL 18'!$B$1:$N$66</definedName>
    <definedName name="_xlnm.Print_Area" localSheetId="0">'JEZH 53'!$B$1:$N$66</definedName>
    <definedName name="_xlnm.Print_Area" localSheetId="51">'JFMM 2'!$B$1:$N$66</definedName>
    <definedName name="_xlnm.Print_Area" localSheetId="33">'JFMM 20'!$B$1:$N$66</definedName>
    <definedName name="_xlnm.Print_Area" localSheetId="5">'JFMM 48'!$B$1:$N$66</definedName>
    <definedName name="_xlnm.Print_Area" localSheetId="15">'JMJM 38'!$B$1:$N$66</definedName>
    <definedName name="_xlnm.Print_Area" localSheetId="12">'JMJM 41'!$B$1:$N$66</definedName>
    <definedName name="_xlnm.Print_Area" localSheetId="11">'JMJM 42'!$B$1:$N$66</definedName>
    <definedName name="_xlnm.Print_Area" localSheetId="14">'JMVM 39'!$B$1:$N$66</definedName>
    <definedName name="_xlnm.Print_Area" localSheetId="29">'LGB 24'!$B$1:$N$66</definedName>
    <definedName name="_xlnm.Print_Area" localSheetId="25">'LGB 28'!$B$1:$N$66</definedName>
    <definedName name="_xlnm.Print_Area" localSheetId="3">'LGB 50'!$B$1:$N$66</definedName>
    <definedName name="_xlnm.Print_Area" localSheetId="37">'LGCP 16'!$B$1:$N$66</definedName>
    <definedName name="_xlnm.Print_Area" localSheetId="46">'LGCP 7'!$B$1:$N$66</definedName>
    <definedName name="_xlnm.Print_Area" localSheetId="36">'MAMT 17'!$B$1:$N$66</definedName>
    <definedName name="_xlnm.Print_Area" localSheetId="30">'MAMT 23'!$B$1:$N$66</definedName>
    <definedName name="_xlnm.Print_Area" localSheetId="18">'MAMT 35'!$B$1:$N$66</definedName>
    <definedName name="_xlnm.Print_Area" localSheetId="41">'MAVC 12'!$B$1:$N$66</definedName>
    <definedName name="_xlnm.Print_Area" localSheetId="39">'MAVC 14'!$B$1:$N$66</definedName>
    <definedName name="_xlnm.Print_Area" localSheetId="19">'MAVC 34'!$B$1:$N$66</definedName>
    <definedName name="_xlnm.Print_Area" localSheetId="32">'MCH 21'!$B$1:$N$66</definedName>
    <definedName name="_xlnm.Print_Area" localSheetId="50">'MCH 3'!$B$1:$N$66</definedName>
    <definedName name="_xlnm.Print_Area" localSheetId="4">'MCH 49'!$B$1:$N$66</definedName>
    <definedName name="_xlnm.Print_Area" localSheetId="10">'QRF 43'!$B$1:$N$66</definedName>
    <definedName name="_xlnm.Print_Area" localSheetId="1">'QRF 52'!$B$1:$N$66</definedName>
    <definedName name="_xlnm.Print_Area" localSheetId="26">'RMDC 27'!$B$1:$N$66</definedName>
    <definedName name="_xlnm.Print_Area" localSheetId="31">'RRC 22'!$B$1:$N$66</definedName>
    <definedName name="_xlnm.Print_Area" localSheetId="6">'RRC 47'!$B$1:$N$66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56" l="1"/>
  <c r="F48" i="57" l="1"/>
  <c r="F50" i="57" s="1"/>
  <c r="F55" i="57" s="1"/>
  <c r="M40" i="57"/>
  <c r="J39" i="57"/>
  <c r="M43" i="57" s="1"/>
  <c r="M46" i="57" s="1"/>
  <c r="M25" i="57"/>
  <c r="F48" i="56"/>
  <c r="F50" i="56" s="1"/>
  <c r="F55" i="56" s="1"/>
  <c r="J39" i="56"/>
  <c r="M43" i="56" s="1"/>
  <c r="M25" i="56"/>
  <c r="M40" i="56" s="1"/>
  <c r="M42" i="52"/>
  <c r="M9" i="57" l="1"/>
  <c r="B11" i="57" s="1"/>
  <c r="F56" i="57"/>
  <c r="F57" i="57" s="1"/>
  <c r="M46" i="56"/>
  <c r="F56" i="56" s="1"/>
  <c r="F57" i="56" s="1"/>
  <c r="M9" i="56"/>
  <c r="B11" i="56" s="1"/>
  <c r="F50" i="55"/>
  <c r="F55" i="55" s="1"/>
  <c r="F48" i="55"/>
  <c r="M43" i="55"/>
  <c r="J39" i="55"/>
  <c r="M25" i="55"/>
  <c r="M40" i="55" s="1"/>
  <c r="M46" i="55" l="1"/>
  <c r="M9" i="55" s="1"/>
  <c r="B11" i="55" s="1"/>
  <c r="F56" i="55"/>
  <c r="F57" i="55" s="1"/>
  <c r="M45" i="54"/>
  <c r="M42" i="54"/>
  <c r="F48" i="54"/>
  <c r="F50" i="54" s="1"/>
  <c r="F55" i="54" s="1"/>
  <c r="J39" i="54"/>
  <c r="M43" i="54" s="1"/>
  <c r="M25" i="54"/>
  <c r="M40" i="54" s="1"/>
  <c r="M46" i="54" l="1"/>
  <c r="F56" i="54" s="1"/>
  <c r="F57" i="54" s="1"/>
  <c r="F50" i="53"/>
  <c r="F55" i="53" s="1"/>
  <c r="F48" i="53"/>
  <c r="J39" i="53"/>
  <c r="M43" i="53" s="1"/>
  <c r="M25" i="53"/>
  <c r="M40" i="53" s="1"/>
  <c r="F50" i="52"/>
  <c r="F55" i="52" s="1"/>
  <c r="F48" i="52"/>
  <c r="J39" i="52"/>
  <c r="M43" i="52" s="1"/>
  <c r="M25" i="52"/>
  <c r="M40" i="52" s="1"/>
  <c r="M46" i="53" l="1"/>
  <c r="F56" i="53" s="1"/>
  <c r="F57" i="53" s="1"/>
  <c r="M9" i="54"/>
  <c r="B11" i="54" s="1"/>
  <c r="M46" i="52"/>
  <c r="F56" i="52" s="1"/>
  <c r="F57" i="52" s="1"/>
  <c r="M9" i="53" l="1"/>
  <c r="B11" i="53" s="1"/>
  <c r="M9" i="52"/>
  <c r="B11" i="52" s="1"/>
  <c r="F48" i="51"/>
  <c r="F50" i="51" s="1"/>
  <c r="F55" i="51" s="1"/>
  <c r="J39" i="51"/>
  <c r="M43" i="51" s="1"/>
  <c r="M25" i="51"/>
  <c r="M40" i="51" s="1"/>
  <c r="F48" i="50"/>
  <c r="F50" i="50" s="1"/>
  <c r="F55" i="50" s="1"/>
  <c r="J39" i="50"/>
  <c r="M43" i="50" s="1"/>
  <c r="M25" i="50"/>
  <c r="M40" i="50" s="1"/>
  <c r="M46" i="50" l="1"/>
  <c r="M46" i="51"/>
  <c r="F56" i="51" s="1"/>
  <c r="F57" i="51" s="1"/>
  <c r="F57" i="50"/>
  <c r="M9" i="50"/>
  <c r="B11" i="50" s="1"/>
  <c r="F56" i="50"/>
  <c r="M9" i="51" l="1"/>
  <c r="B11" i="51" s="1"/>
  <c r="F48" i="49"/>
  <c r="F50" i="49" s="1"/>
  <c r="F55" i="49" s="1"/>
  <c r="M42" i="49"/>
  <c r="J39" i="49"/>
  <c r="M43" i="49" s="1"/>
  <c r="M25" i="49"/>
  <c r="M40" i="49" s="1"/>
  <c r="M25" i="48"/>
  <c r="M40" i="48" s="1"/>
  <c r="M46" i="48" s="1"/>
  <c r="J39" i="48"/>
  <c r="M43" i="48" s="1"/>
  <c r="M42" i="48"/>
  <c r="F48" i="48"/>
  <c r="F50" i="48" s="1"/>
  <c r="F55" i="48" s="1"/>
  <c r="M46" i="49" l="1"/>
  <c r="M9" i="49" s="1"/>
  <c r="B11" i="49" s="1"/>
  <c r="F56" i="49"/>
  <c r="F57" i="49"/>
  <c r="F57" i="48"/>
  <c r="F56" i="48"/>
  <c r="M9" i="48"/>
  <c r="B11" i="48" s="1"/>
  <c r="F48" i="47" l="1"/>
  <c r="F50" i="47" s="1"/>
  <c r="F55" i="47" s="1"/>
  <c r="J39" i="47"/>
  <c r="M43" i="47" s="1"/>
  <c r="M25" i="47"/>
  <c r="M40" i="47" s="1"/>
  <c r="M46" i="47" l="1"/>
  <c r="M9" i="47" s="1"/>
  <c r="B11" i="47" s="1"/>
  <c r="F56" i="47"/>
  <c r="F57" i="47" s="1"/>
  <c r="F48" i="46" l="1"/>
  <c r="F50" i="46" s="1"/>
  <c r="F55" i="46" s="1"/>
  <c r="M42" i="46"/>
  <c r="J39" i="46"/>
  <c r="M43" i="46" s="1"/>
  <c r="M25" i="46"/>
  <c r="M40" i="46" s="1"/>
  <c r="F48" i="45"/>
  <c r="F50" i="45" s="1"/>
  <c r="F55" i="45" s="1"/>
  <c r="M42" i="45"/>
  <c r="J39" i="45"/>
  <c r="M43" i="45" s="1"/>
  <c r="M25" i="45"/>
  <c r="M40" i="45" s="1"/>
  <c r="M42" i="44"/>
  <c r="F48" i="44"/>
  <c r="F50" i="44" s="1"/>
  <c r="F55" i="44" s="1"/>
  <c r="J39" i="44"/>
  <c r="M43" i="44" s="1"/>
  <c r="M25" i="44"/>
  <c r="M40" i="44" s="1"/>
  <c r="M46" i="46" l="1"/>
  <c r="F56" i="46" s="1"/>
  <c r="F57" i="46" s="1"/>
  <c r="M46" i="45"/>
  <c r="F56" i="45" s="1"/>
  <c r="F57" i="45" s="1"/>
  <c r="M46" i="44"/>
  <c r="F48" i="43"/>
  <c r="F50" i="43" s="1"/>
  <c r="F55" i="43" s="1"/>
  <c r="J39" i="43"/>
  <c r="M43" i="43" s="1"/>
  <c r="M25" i="43"/>
  <c r="M40" i="43" s="1"/>
  <c r="M42" i="42"/>
  <c r="F48" i="42"/>
  <c r="F50" i="42" s="1"/>
  <c r="F55" i="42" s="1"/>
  <c r="J39" i="42"/>
  <c r="M43" i="42" s="1"/>
  <c r="M25" i="42"/>
  <c r="M40" i="42" s="1"/>
  <c r="M42" i="41"/>
  <c r="F48" i="41"/>
  <c r="F50" i="41" s="1"/>
  <c r="F55" i="41" s="1"/>
  <c r="J39" i="41"/>
  <c r="M43" i="41" s="1"/>
  <c r="M25" i="41"/>
  <c r="M40" i="41" s="1"/>
  <c r="M9" i="46" l="1"/>
  <c r="B11" i="46" s="1"/>
  <c r="M9" i="45"/>
  <c r="B11" i="45" s="1"/>
  <c r="F56" i="44"/>
  <c r="F57" i="44" s="1"/>
  <c r="M9" i="44"/>
  <c r="B11" i="44" s="1"/>
  <c r="M46" i="43"/>
  <c r="M9" i="43" s="1"/>
  <c r="B11" i="43" s="1"/>
  <c r="M46" i="42"/>
  <c r="F56" i="42" s="1"/>
  <c r="F57" i="42" s="1"/>
  <c r="M46" i="41"/>
  <c r="F48" i="40"/>
  <c r="F50" i="40" s="1"/>
  <c r="F55" i="40" s="1"/>
  <c r="J39" i="40"/>
  <c r="M43" i="40" s="1"/>
  <c r="M25" i="40"/>
  <c r="M40" i="40" s="1"/>
  <c r="F48" i="39"/>
  <c r="F50" i="39" s="1"/>
  <c r="F55" i="39" s="1"/>
  <c r="J39" i="39"/>
  <c r="M43" i="39" s="1"/>
  <c r="M25" i="39"/>
  <c r="M40" i="39" s="1"/>
  <c r="F48" i="38"/>
  <c r="F50" i="38" s="1"/>
  <c r="F55" i="38" s="1"/>
  <c r="J39" i="38"/>
  <c r="M43" i="38" s="1"/>
  <c r="M25" i="38"/>
  <c r="M40" i="38" s="1"/>
  <c r="F48" i="37"/>
  <c r="F50" i="37" s="1"/>
  <c r="F55" i="37" s="1"/>
  <c r="J39" i="37"/>
  <c r="M43" i="37" s="1"/>
  <c r="M25" i="37"/>
  <c r="M40" i="37" s="1"/>
  <c r="F48" i="36"/>
  <c r="F50" i="36" s="1"/>
  <c r="F55" i="36" s="1"/>
  <c r="M42" i="36"/>
  <c r="J39" i="36"/>
  <c r="M43" i="36" s="1"/>
  <c r="M25" i="36"/>
  <c r="M40" i="36" s="1"/>
  <c r="M42" i="35"/>
  <c r="F48" i="35"/>
  <c r="F50" i="35" s="1"/>
  <c r="F55" i="35" s="1"/>
  <c r="J39" i="35"/>
  <c r="M43" i="35" s="1"/>
  <c r="M25" i="35"/>
  <c r="M40" i="35" s="1"/>
  <c r="M42" i="33"/>
  <c r="F48" i="33"/>
  <c r="F50" i="33" s="1"/>
  <c r="F55" i="33" s="1"/>
  <c r="J39" i="33"/>
  <c r="M43" i="33" s="1"/>
  <c r="M25" i="33"/>
  <c r="M40" i="33" s="1"/>
  <c r="M42" i="31"/>
  <c r="F48" i="31"/>
  <c r="F50" i="31" s="1"/>
  <c r="F55" i="31" s="1"/>
  <c r="J39" i="31"/>
  <c r="M43" i="31" s="1"/>
  <c r="M25" i="31"/>
  <c r="M40" i="31" s="1"/>
  <c r="F48" i="30"/>
  <c r="F50" i="30" s="1"/>
  <c r="F55" i="30" s="1"/>
  <c r="J39" i="30"/>
  <c r="M43" i="30" s="1"/>
  <c r="M25" i="30"/>
  <c r="M40" i="30" s="1"/>
  <c r="F48" i="29"/>
  <c r="F50" i="29" s="1"/>
  <c r="F55" i="29" s="1"/>
  <c r="J39" i="29"/>
  <c r="M43" i="29" s="1"/>
  <c r="M25" i="29"/>
  <c r="M40" i="29" s="1"/>
  <c r="M42" i="28"/>
  <c r="F48" i="28"/>
  <c r="F50" i="28" s="1"/>
  <c r="F55" i="28" s="1"/>
  <c r="J39" i="28"/>
  <c r="M43" i="28" s="1"/>
  <c r="M25" i="28"/>
  <c r="M40" i="28" s="1"/>
  <c r="F48" i="27"/>
  <c r="F50" i="27" s="1"/>
  <c r="F55" i="27" s="1"/>
  <c r="J39" i="27"/>
  <c r="M43" i="27" s="1"/>
  <c r="M25" i="27"/>
  <c r="M40" i="27" s="1"/>
  <c r="F48" i="26"/>
  <c r="F50" i="26" s="1"/>
  <c r="F55" i="26" s="1"/>
  <c r="J39" i="26"/>
  <c r="M43" i="26" s="1"/>
  <c r="M25" i="26"/>
  <c r="M40" i="26" s="1"/>
  <c r="F48" i="25"/>
  <c r="F50" i="25" s="1"/>
  <c r="F55" i="25" s="1"/>
  <c r="J39" i="25"/>
  <c r="M43" i="25" s="1"/>
  <c r="M25" i="25"/>
  <c r="M40" i="25" s="1"/>
  <c r="F48" i="24"/>
  <c r="F50" i="24" s="1"/>
  <c r="F55" i="24" s="1"/>
  <c r="J39" i="24"/>
  <c r="M43" i="24" s="1"/>
  <c r="M25" i="24"/>
  <c r="M40" i="24" s="1"/>
  <c r="F56" i="43" l="1"/>
  <c r="F57" i="43" s="1"/>
  <c r="M46" i="40"/>
  <c r="M9" i="40" s="1"/>
  <c r="B11" i="40" s="1"/>
  <c r="M9" i="42"/>
  <c r="B11" i="42" s="1"/>
  <c r="M46" i="25"/>
  <c r="F56" i="25" s="1"/>
  <c r="F57" i="25" s="1"/>
  <c r="M46" i="28"/>
  <c r="M9" i="28" s="1"/>
  <c r="B11" i="28" s="1"/>
  <c r="M46" i="27"/>
  <c r="F56" i="27" s="1"/>
  <c r="F57" i="27" s="1"/>
  <c r="M46" i="35"/>
  <c r="F56" i="35" s="1"/>
  <c r="F57" i="35" s="1"/>
  <c r="M46" i="29"/>
  <c r="M9" i="29" s="1"/>
  <c r="B11" i="29" s="1"/>
  <c r="M9" i="41"/>
  <c r="B11" i="41" s="1"/>
  <c r="F56" i="41"/>
  <c r="F57" i="41" s="1"/>
  <c r="M46" i="39"/>
  <c r="F56" i="39" s="1"/>
  <c r="F57" i="39" s="1"/>
  <c r="M46" i="38"/>
  <c r="M9" i="38" s="1"/>
  <c r="B11" i="38" s="1"/>
  <c r="M46" i="37"/>
  <c r="F56" i="37" s="1"/>
  <c r="F57" i="37" s="1"/>
  <c r="M46" i="36"/>
  <c r="M9" i="36" s="1"/>
  <c r="B11" i="36" s="1"/>
  <c r="M46" i="33"/>
  <c r="F56" i="33" s="1"/>
  <c r="F57" i="33" s="1"/>
  <c r="M46" i="31"/>
  <c r="F56" i="31" s="1"/>
  <c r="F57" i="31" s="1"/>
  <c r="M46" i="30"/>
  <c r="M46" i="26"/>
  <c r="F56" i="26" s="1"/>
  <c r="F57" i="26" s="1"/>
  <c r="M46" i="24"/>
  <c r="F56" i="24" s="1"/>
  <c r="F57" i="24" s="1"/>
  <c r="M9" i="25" l="1"/>
  <c r="B11" i="25" s="1"/>
  <c r="F56" i="40"/>
  <c r="F57" i="40" s="1"/>
  <c r="F56" i="28"/>
  <c r="F57" i="28" s="1"/>
  <c r="M9" i="24"/>
  <c r="B11" i="24" s="1"/>
  <c r="M9" i="39"/>
  <c r="B11" i="39" s="1"/>
  <c r="M9" i="35"/>
  <c r="B11" i="35" s="1"/>
  <c r="M9" i="27"/>
  <c r="B11" i="27" s="1"/>
  <c r="M9" i="33"/>
  <c r="B11" i="33" s="1"/>
  <c r="F56" i="38"/>
  <c r="F57" i="38" s="1"/>
  <c r="M9" i="31"/>
  <c r="B11" i="31" s="1"/>
  <c r="F56" i="29"/>
  <c r="F57" i="29" s="1"/>
  <c r="M9" i="37"/>
  <c r="B11" i="37" s="1"/>
  <c r="F56" i="36"/>
  <c r="F57" i="36" s="1"/>
  <c r="M9" i="30"/>
  <c r="B11" i="30" s="1"/>
  <c r="F56" i="30"/>
  <c r="F57" i="30" s="1"/>
  <c r="M9" i="26"/>
  <c r="B11" i="26" s="1"/>
  <c r="F48" i="23" l="1"/>
  <c r="F50" i="23" s="1"/>
  <c r="F55" i="23" s="1"/>
  <c r="J39" i="23"/>
  <c r="M43" i="23" s="1"/>
  <c r="M25" i="23"/>
  <c r="M40" i="23" s="1"/>
  <c r="M46" i="23" l="1"/>
  <c r="M9" i="23" s="1"/>
  <c r="B11" i="23" s="1"/>
  <c r="F48" i="22"/>
  <c r="F50" i="22" s="1"/>
  <c r="F55" i="22" s="1"/>
  <c r="J39" i="22"/>
  <c r="M43" i="22" s="1"/>
  <c r="M25" i="22"/>
  <c r="M40" i="22" s="1"/>
  <c r="F48" i="21"/>
  <c r="F50" i="21" s="1"/>
  <c r="F55" i="21" s="1"/>
  <c r="J39" i="21"/>
  <c r="M43" i="21" s="1"/>
  <c r="M25" i="21"/>
  <c r="M40" i="21" s="1"/>
  <c r="F48" i="18"/>
  <c r="F50" i="18" s="1"/>
  <c r="F55" i="18" s="1"/>
  <c r="J39" i="18"/>
  <c r="M43" i="18" s="1"/>
  <c r="M25" i="18"/>
  <c r="M40" i="18" s="1"/>
  <c r="F56" i="23" l="1"/>
  <c r="F57" i="23" s="1"/>
  <c r="M46" i="22"/>
  <c r="M46" i="21"/>
  <c r="M9" i="21" s="1"/>
  <c r="B11" i="21" s="1"/>
  <c r="M46" i="18"/>
  <c r="M9" i="18" s="1"/>
  <c r="B11" i="18" s="1"/>
  <c r="M42" i="17"/>
  <c r="F48" i="17"/>
  <c r="F50" i="17" s="1"/>
  <c r="F55" i="17" s="1"/>
  <c r="J39" i="17"/>
  <c r="M43" i="17" s="1"/>
  <c r="M25" i="17"/>
  <c r="M40" i="17" s="1"/>
  <c r="F56" i="22" l="1"/>
  <c r="F57" i="22" s="1"/>
  <c r="M9" i="22"/>
  <c r="B11" i="22" s="1"/>
  <c r="F56" i="21"/>
  <c r="F57" i="21" s="1"/>
  <c r="F56" i="18"/>
  <c r="F57" i="18" s="1"/>
  <c r="M46" i="17"/>
  <c r="M9" i="17" s="1"/>
  <c r="B11" i="17" s="1"/>
  <c r="F48" i="16"/>
  <c r="F50" i="16" s="1"/>
  <c r="F55" i="16" s="1"/>
  <c r="J39" i="16"/>
  <c r="M43" i="16" s="1"/>
  <c r="M25" i="16"/>
  <c r="M40" i="16" s="1"/>
  <c r="M42" i="15"/>
  <c r="F48" i="15"/>
  <c r="F50" i="15" s="1"/>
  <c r="F55" i="15" s="1"/>
  <c r="J39" i="15"/>
  <c r="M43" i="15" s="1"/>
  <c r="M25" i="15"/>
  <c r="M40" i="15" s="1"/>
  <c r="F48" i="14"/>
  <c r="F50" i="14" s="1"/>
  <c r="F55" i="14" s="1"/>
  <c r="J39" i="14"/>
  <c r="M43" i="14" s="1"/>
  <c r="M25" i="14"/>
  <c r="M40" i="14" s="1"/>
  <c r="M42" i="13"/>
  <c r="F48" i="13"/>
  <c r="F50" i="13" s="1"/>
  <c r="F55" i="13" s="1"/>
  <c r="J39" i="13"/>
  <c r="M43" i="13" s="1"/>
  <c r="M25" i="13"/>
  <c r="M40" i="13" s="1"/>
  <c r="F48" i="12"/>
  <c r="F50" i="12" s="1"/>
  <c r="F55" i="12" s="1"/>
  <c r="J39" i="12"/>
  <c r="M43" i="12" s="1"/>
  <c r="M25" i="12"/>
  <c r="M40" i="12" s="1"/>
  <c r="F48" i="11"/>
  <c r="F50" i="11" s="1"/>
  <c r="F55" i="11" s="1"/>
  <c r="J39" i="11"/>
  <c r="M43" i="11" s="1"/>
  <c r="M25" i="11"/>
  <c r="M40" i="11" s="1"/>
  <c r="F48" i="10"/>
  <c r="F50" i="10" s="1"/>
  <c r="F55" i="10" s="1"/>
  <c r="J39" i="10"/>
  <c r="M43" i="10" s="1"/>
  <c r="M25" i="10"/>
  <c r="M40" i="10" s="1"/>
  <c r="M46" i="16" l="1"/>
  <c r="F56" i="17"/>
  <c r="F57" i="17" s="1"/>
  <c r="M46" i="15"/>
  <c r="F56" i="15" s="1"/>
  <c r="F57" i="15" s="1"/>
  <c r="M46" i="14"/>
  <c r="F56" i="14" s="1"/>
  <c r="F57" i="14" s="1"/>
  <c r="M46" i="13"/>
  <c r="M46" i="12"/>
  <c r="M9" i="12" s="1"/>
  <c r="B11" i="12" s="1"/>
  <c r="M46" i="11"/>
  <c r="M9" i="11" s="1"/>
  <c r="B11" i="11" s="1"/>
  <c r="M46" i="10"/>
  <c r="F48" i="9"/>
  <c r="F50" i="9" s="1"/>
  <c r="F55" i="9" s="1"/>
  <c r="J39" i="9"/>
  <c r="M43" i="9" s="1"/>
  <c r="M25" i="9"/>
  <c r="M40" i="9" s="1"/>
  <c r="F56" i="12" l="1"/>
  <c r="F57" i="12" s="1"/>
  <c r="M9" i="14"/>
  <c r="B11" i="14" s="1"/>
  <c r="M9" i="16"/>
  <c r="B11" i="16" s="1"/>
  <c r="F56" i="16"/>
  <c r="F57" i="16" s="1"/>
  <c r="M9" i="15"/>
  <c r="B11" i="15" s="1"/>
  <c r="M9" i="13"/>
  <c r="B11" i="13" s="1"/>
  <c r="F56" i="13"/>
  <c r="F57" i="13" s="1"/>
  <c r="F56" i="11"/>
  <c r="F57" i="11" s="1"/>
  <c r="M9" i="10"/>
  <c r="B11" i="10" s="1"/>
  <c r="F56" i="10"/>
  <c r="F57" i="10" s="1"/>
  <c r="M46" i="9"/>
  <c r="M9" i="9" s="1"/>
  <c r="B11" i="9" s="1"/>
  <c r="F56" i="9" l="1"/>
  <c r="F57" i="9" s="1"/>
  <c r="F48" i="8" l="1"/>
  <c r="F50" i="8" s="1"/>
  <c r="F55" i="8" s="1"/>
  <c r="J39" i="8"/>
  <c r="M43" i="8" s="1"/>
  <c r="M25" i="8"/>
  <c r="M40" i="8" s="1"/>
  <c r="M46" i="8" l="1"/>
  <c r="F48" i="7"/>
  <c r="F50" i="7" s="1"/>
  <c r="F55" i="7" s="1"/>
  <c r="J39" i="7"/>
  <c r="M43" i="7" s="1"/>
  <c r="M25" i="7"/>
  <c r="M40" i="7" s="1"/>
  <c r="F48" i="6"/>
  <c r="F50" i="6" s="1"/>
  <c r="F55" i="6" s="1"/>
  <c r="J39" i="6"/>
  <c r="M43" i="6" s="1"/>
  <c r="M25" i="6"/>
  <c r="M40" i="6" s="1"/>
  <c r="M42" i="5"/>
  <c r="F48" i="5"/>
  <c r="F50" i="5" s="1"/>
  <c r="F55" i="5" s="1"/>
  <c r="J39" i="5"/>
  <c r="M43" i="5" s="1"/>
  <c r="M25" i="5"/>
  <c r="M40" i="5" s="1"/>
  <c r="F48" i="4"/>
  <c r="F50" i="4" s="1"/>
  <c r="F55" i="4" s="1"/>
  <c r="J39" i="4"/>
  <c r="M43" i="4" s="1"/>
  <c r="M25" i="4"/>
  <c r="M40" i="4" s="1"/>
  <c r="M46" i="7" l="1"/>
  <c r="F56" i="7" s="1"/>
  <c r="F57" i="7" s="1"/>
  <c r="M9" i="8"/>
  <c r="B11" i="8" s="1"/>
  <c r="F56" i="8"/>
  <c r="F57" i="8" s="1"/>
  <c r="M46" i="6"/>
  <c r="M46" i="5"/>
  <c r="M46" i="4"/>
  <c r="M9" i="4" s="1"/>
  <c r="B11" i="4" s="1"/>
  <c r="F48" i="3"/>
  <c r="F50" i="3" s="1"/>
  <c r="F55" i="3" s="1"/>
  <c r="J39" i="3"/>
  <c r="M43" i="3" s="1"/>
  <c r="M25" i="3"/>
  <c r="M40" i="3" s="1"/>
  <c r="F48" i="2"/>
  <c r="F50" i="2" s="1"/>
  <c r="F55" i="2" s="1"/>
  <c r="J39" i="2"/>
  <c r="M43" i="2" s="1"/>
  <c r="M25" i="2"/>
  <c r="M40" i="2" s="1"/>
  <c r="M9" i="7" l="1"/>
  <c r="B11" i="7" s="1"/>
  <c r="M46" i="3"/>
  <c r="F56" i="3" s="1"/>
  <c r="F57" i="3" s="1"/>
  <c r="F56" i="4"/>
  <c r="F57" i="4" s="1"/>
  <c r="M9" i="6"/>
  <c r="B11" i="6" s="1"/>
  <c r="F56" i="6"/>
  <c r="F57" i="6" s="1"/>
  <c r="M9" i="5"/>
  <c r="B11" i="5" s="1"/>
  <c r="F56" i="5"/>
  <c r="F57" i="5" s="1"/>
  <c r="M46" i="2"/>
  <c r="F48" i="1"/>
  <c r="F50" i="1" s="1"/>
  <c r="F55" i="1" s="1"/>
  <c r="J39" i="1"/>
  <c r="M43" i="1" s="1"/>
  <c r="M25" i="1"/>
  <c r="M40" i="1" s="1"/>
  <c r="M9" i="3" l="1"/>
  <c r="B11" i="3" s="1"/>
  <c r="M46" i="1"/>
  <c r="F56" i="1" s="1"/>
  <c r="F57" i="1" s="1"/>
  <c r="F56" i="2"/>
  <c r="F57" i="2" s="1"/>
  <c r="M9" i="2"/>
  <c r="B11" i="2" s="1"/>
  <c r="M9" i="1" l="1"/>
  <c r="B11" i="1" s="1"/>
</calcChain>
</file>

<file path=xl/sharedStrings.xml><?xml version="1.0" encoding="utf-8"?>
<sst xmlns="http://schemas.openxmlformats.org/spreadsheetml/2006/main" count="6497" uniqueCount="237">
  <si>
    <t>FOLIO</t>
  </si>
  <si>
    <t>ICAI-DA-F-04</t>
  </si>
  <si>
    <t>.</t>
  </si>
  <si>
    <t>RECIBO DE VIÁTICOS</t>
  </si>
  <si>
    <t xml:space="preserve">Ramos Arizpe Coah. </t>
  </si>
  <si>
    <t>de</t>
  </si>
  <si>
    <t>POR:</t>
  </si>
  <si>
    <t>R   E   C   I   B   I   del Instituto Coahuilense de Acceso a la Información , la cantidad de - - - - - - - - - - -- - - - - - - - - -</t>
  </si>
  <si>
    <t xml:space="preserve">por concepto de viáticos en comisión conferida para   - - - - - - - -- - - - - - - - - - - - - - - - - - - - - - - - - - - - - - - - - - - </t>
  </si>
  <si>
    <t xml:space="preserve">  </t>
  </si>
  <si>
    <t xml:space="preserve"> </t>
  </si>
  <si>
    <t xml:space="preserve">durante los días del </t>
  </si>
  <si>
    <t xml:space="preserve">FEBRERO </t>
  </si>
  <si>
    <t xml:space="preserve">AL </t>
  </si>
  <si>
    <t xml:space="preserve"> de </t>
  </si>
  <si>
    <t>Vehículo part.</t>
  </si>
  <si>
    <t xml:space="preserve">Vehículo Oficial  </t>
  </si>
  <si>
    <t>X</t>
  </si>
  <si>
    <t>Avión</t>
  </si>
  <si>
    <t>Otro</t>
  </si>
  <si>
    <t>DATOS DEL VEHÍCULO</t>
  </si>
  <si>
    <t>Marca</t>
  </si>
  <si>
    <t>Tipo</t>
  </si>
  <si>
    <t>Cilindros</t>
  </si>
  <si>
    <t>Placas</t>
  </si>
  <si>
    <t>Hospedaje y Alimentación</t>
  </si>
  <si>
    <t>Número de Días</t>
  </si>
  <si>
    <t>Tarifa</t>
  </si>
  <si>
    <t>Zona Única</t>
  </si>
  <si>
    <t>a</t>
  </si>
  <si>
    <t>Diarios</t>
  </si>
  <si>
    <t>Sin Pernoctar</t>
  </si>
  <si>
    <t xml:space="preserve">Total.         </t>
  </si>
  <si>
    <t>Combustible</t>
  </si>
  <si>
    <t xml:space="preserve">SALTILLO </t>
  </si>
  <si>
    <t>Km..</t>
  </si>
  <si>
    <t xml:space="preserve">TRANSITO LOCAL </t>
  </si>
  <si>
    <t>factor</t>
  </si>
  <si>
    <t xml:space="preserve">Depreciación de automóvil por kilómetro p/vehículos particulares </t>
  </si>
  <si>
    <t>Tipo de Cambio</t>
  </si>
  <si>
    <t xml:space="preserve">   </t>
  </si>
  <si>
    <t>Peaje</t>
  </si>
  <si>
    <t>comprobación que se anexa</t>
  </si>
  <si>
    <t>Estacionamiento</t>
  </si>
  <si>
    <t>Pasajes</t>
  </si>
  <si>
    <t xml:space="preserve">Hospedaje </t>
  </si>
  <si>
    <t>Total por cobrar</t>
  </si>
  <si>
    <t>Alimentación</t>
  </si>
  <si>
    <t>Total por pagar</t>
  </si>
  <si>
    <t>Total</t>
  </si>
  <si>
    <t>No Comprobable</t>
  </si>
  <si>
    <t>Observaciones:</t>
  </si>
  <si>
    <t>Cuota Peaje</t>
  </si>
  <si>
    <t xml:space="preserve">                                                                                            </t>
  </si>
  <si>
    <t>Depreciación por vehiculo</t>
  </si>
  <si>
    <t>Devolución de viáticos</t>
  </si>
  <si>
    <t>A U T O R I Z O</t>
  </si>
  <si>
    <t>R  E  C  I  B  I</t>
  </si>
  <si>
    <t>N  o  m  b  r  e</t>
  </si>
  <si>
    <t>JEFE DEL DEPTARTAMENTO DE PROMOCION CULTURAL</t>
  </si>
  <si>
    <t>C.P. ISRRAEL SÁNCHEZ ORTÍZ</t>
  </si>
  <si>
    <t xml:space="preserve"> DIRECTOR DE ADMINISTRACION Y FINANZAS</t>
  </si>
  <si>
    <t>P u e s t o</t>
  </si>
  <si>
    <t>Cta.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</si>
  <si>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</si>
  <si>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PROGRAMA EMERGENTE CAPACITACION SIPOT DEL 06 AL 08 FEBRERO 2019</t>
  </si>
  <si>
    <t>TORREON</t>
  </si>
  <si>
    <t>VIESCA</t>
  </si>
  <si>
    <t xml:space="preserve">VIESCA </t>
  </si>
  <si>
    <t xml:space="preserve">TORREON </t>
  </si>
  <si>
    <t xml:space="preserve">ISMAEL ALBERTO RIOS DELGADO </t>
  </si>
  <si>
    <t xml:space="preserve">JEFE DE DEPARTAMENTO ESTADISTICO </t>
  </si>
  <si>
    <t>(DOS MIL OCHOCIENTOS OCHENTA PESOS 00/100 MN)</t>
  </si>
  <si>
    <t xml:space="preserve">MONCLOVA </t>
  </si>
  <si>
    <t>MONCLOVA</t>
  </si>
  <si>
    <t>SABINAS</t>
  </si>
  <si>
    <t xml:space="preserve">SAN JUAN DE SABINAS </t>
  </si>
  <si>
    <t xml:space="preserve">JUAN FERNANDO MARTINEZ MALDONADO </t>
  </si>
  <si>
    <t xml:space="preserve">JEFE DE DEPARTAMETO DE NORMATIVIDAD </t>
  </si>
  <si>
    <t xml:space="preserve">MONICA CANSECO HERNANDEZ </t>
  </si>
  <si>
    <t xml:space="preserve">JEFA DE DEPARTAMENTO DE SEGUIMIENTO </t>
  </si>
  <si>
    <t>FEBRERO</t>
  </si>
  <si>
    <r>
      <t xml:space="preserve">CAPACITACION DATOS PERSONALES DEL 05 AL 08 DE FEBRERO 2019 </t>
    </r>
    <r>
      <rPr>
        <b/>
        <sz val="10"/>
        <rFont val="Arial"/>
        <family val="2"/>
      </rPr>
      <t xml:space="preserve">COMPLEMENTO DE VIATICO </t>
    </r>
  </si>
  <si>
    <t xml:space="preserve">FALTO DE DAR UN DIA DE HOSPEDAJE Y COMIDA </t>
  </si>
  <si>
    <t>( MIL CIENTO VEINTE PESOS 20/100 MN)</t>
  </si>
  <si>
    <t>(MIL CIENTO VEINTE PESOS 00/100 MN)</t>
  </si>
  <si>
    <t>PROMOTORES DE LA TRANSPARENCIA DEL 13 AL 15 FEBRERO 2019</t>
  </si>
  <si>
    <t>ROSITA</t>
  </si>
  <si>
    <t xml:space="preserve">ROSITA </t>
  </si>
  <si>
    <t>SAN JUAN DE SABINAS</t>
  </si>
  <si>
    <t>SALTILLO</t>
  </si>
  <si>
    <t xml:space="preserve">ALFREDO SANCHEZ MARIN </t>
  </si>
  <si>
    <t xml:space="preserve">JEFE DEL DEPARTAMENTO DE IMPULSO A LA CULTURA DE LA TRANSPARENCIA </t>
  </si>
  <si>
    <t>(CUATRO MIL DOCIENTOS TREINTA Y CINCO PESOS 20/100 MN)</t>
  </si>
  <si>
    <t>CURSO SIPOT - PROGRAMAS EMERGENTES CAPACITACION 2019  DEL 13 AL 15 FEBRERO 2019</t>
  </si>
  <si>
    <t xml:space="preserve">PIEDRAS NEGRAS </t>
  </si>
  <si>
    <t>PIEDRAS NEGRAS</t>
  </si>
  <si>
    <t>ZARAGOZA</t>
  </si>
  <si>
    <t>ALLENDE</t>
  </si>
  <si>
    <t xml:space="preserve">JUAN ANTONIO ALVAREZ GAONA </t>
  </si>
  <si>
    <t xml:space="preserve">SUB DIRECTOR DE CAPACITACION A SUJETOS OBLIGADOS </t>
  </si>
  <si>
    <t>( CUATRO MIL OCHOCIENTOS SETENTA PESOS 00/100 MN)</t>
  </si>
  <si>
    <t xml:space="preserve">ANDREA LOPEZ MARQUEZ </t>
  </si>
  <si>
    <t xml:space="preserve">JEFA DEL DEPARTAMETO DE ASESORIA TEMATICA </t>
  </si>
  <si>
    <t xml:space="preserve">LUIS GERARDO CHAVEZ PATLAN </t>
  </si>
  <si>
    <r>
      <t xml:space="preserve">CURSO SIPOT - PROGRAMAS EMERGENTES CAPACITACION 2019  DEL 13 AL 15 FEBRERO 2019  </t>
    </r>
    <r>
      <rPr>
        <b/>
        <sz val="18"/>
        <color rgb="FFFF0000"/>
        <rFont val="Arial"/>
        <family val="2"/>
      </rPr>
      <t>CANCELADO</t>
    </r>
  </si>
  <si>
    <t>PROMOTORES DE LA TRANSPARENCIA LEY DE ACCESO A LA INFORMACION PUBLICA LOS DIAS 20 , 21 Y 22 FEBRERO 2019</t>
  </si>
  <si>
    <t xml:space="preserve">SABINAS </t>
  </si>
  <si>
    <t>SALTILLLO</t>
  </si>
  <si>
    <t xml:space="preserve">JEFE DEL DEPARTAMENTO DE IMPULSO A LA CULRURA DE LA TRANSPARENCIA </t>
  </si>
  <si>
    <t>(CUATRO MIL SETECIENTOS PESOS 80/100 MN)</t>
  </si>
  <si>
    <t>SESION DE CONSEJO  #172 EN CUATROCIENEGAS , COAHUILA  EL 20 FEBRERO 2019</t>
  </si>
  <si>
    <t xml:space="preserve">CUATROCIENEGAS </t>
  </si>
  <si>
    <t>CUATROCIENEGAS</t>
  </si>
  <si>
    <t xml:space="preserve">LIC. BERTHA ICELA MATA ORTIZ </t>
  </si>
  <si>
    <t>COMISIONADA</t>
  </si>
  <si>
    <t>(DOS MIL SEICIENTOS TREINTA Y CUATRO PESOS 40/100 MN)</t>
  </si>
  <si>
    <t xml:space="preserve">LIC. FRANCISCO JAVIER DIEZ DE URDANIVIA DEL VALLE </t>
  </si>
  <si>
    <t xml:space="preserve">COMISIONADO </t>
  </si>
  <si>
    <t>SESION DE CONSEJO  #172 EN CUATROCIENEGAS , COAHUILA  EL 19 Y 20 FEBRERO 2019</t>
  </si>
  <si>
    <t>(CUATRO MIL DOCIENTOS CUARENTA Y CUATRO PESOS 80/100 MN)</t>
  </si>
  <si>
    <t xml:space="preserve">MARTIN ANTONIO VALDEZ CASAS </t>
  </si>
  <si>
    <t xml:space="preserve">PROYECTISTA </t>
  </si>
  <si>
    <t>(MIL SETECIENTOS SESENTA PESOS 00/100 MN)</t>
  </si>
  <si>
    <t>PRESENTACION DE 12 CASOS DEL INAI CD. DE MONTERREY NUEVO LEON EL 21/FEBRERO/2019</t>
  </si>
  <si>
    <t xml:space="preserve">MONTERREY </t>
  </si>
  <si>
    <t>(MIL OCHOCIENTOS DIECINUEVE PESOS 20/100 MN)</t>
  </si>
  <si>
    <t xml:space="preserve">MARTIN ANTONIO VALDES CASAS </t>
  </si>
  <si>
    <t>(SEICIENTOS CUARENTA PESOS 00/100 MN)</t>
  </si>
  <si>
    <t>CAPACITACION SIPOT - PROGRAMAS EMERGENTES DEL 20 AL 22 FEBRERO 2019 PIEDRAS NEGRAS Y ACUÑA, COAH.</t>
  </si>
  <si>
    <t>ACUÑA</t>
  </si>
  <si>
    <t>(CUATRO MIL NOVECIENTOS CINCUENTA Y CUATRO  PESOS 80/100 MN)</t>
  </si>
  <si>
    <t>AUXILIAR DE LAS PLATAFORMAS SIPOT- IPO</t>
  </si>
  <si>
    <t>PRESENTACION DE RESULTADOS 2019 METRICA DE GOBIERNO ABIERTO 17 Y 18 FEBRERO 2019</t>
  </si>
  <si>
    <t xml:space="preserve">AEROPUERTO DE MTY </t>
  </si>
  <si>
    <t xml:space="preserve">MTY </t>
  </si>
  <si>
    <t>CDMX</t>
  </si>
  <si>
    <t>MTY</t>
  </si>
  <si>
    <t xml:space="preserve">AEROPUERTO MTY </t>
  </si>
  <si>
    <t xml:space="preserve">LIC. MIGUEL ANGEL MEDINA TORRES </t>
  </si>
  <si>
    <t xml:space="preserve">DIRECTOR GENERAL </t>
  </si>
  <si>
    <t>(SEIS MIL CINCUENTA PESOS 00/100 MN)</t>
  </si>
  <si>
    <t>SESION  DE CONSEJO #172 ORDINARIA LOS DIAS 19 Y 20 FEBRERO 2019</t>
  </si>
  <si>
    <t xml:space="preserve">LIC. JOSE EDUARDO VEGA LUNA </t>
  </si>
  <si>
    <t xml:space="preserve">SECRETARIO TECNICO </t>
  </si>
  <si>
    <t>(TRES MIL DOCIENTOS TRES PESOS 20/100 MN)</t>
  </si>
  <si>
    <t xml:space="preserve">TRANSITO  LOCAL </t>
  </si>
  <si>
    <t>CAPACITACION EN MATERIA DE PROTECCION DE DATOS PERSONALES AL AYUNTAMIENTO DE TORREON LOS DIAS 19, 20 Y 21 FEB 2019</t>
  </si>
  <si>
    <t xml:space="preserve">JEFE DE DEPARTAMENTO DE SEGUIMIENTO </t>
  </si>
  <si>
    <t>JORNADAS DE CAPACITACION Y DIFUSION DEL SISTEMA ANTICORRUPCION COAH. EN LOS MUNICIPIOS DE PIEDRAS NEGRAS Y SABINAS COAH. LOS DIAS 20,21 Y 22 DE FEBRERO 2019</t>
  </si>
  <si>
    <t xml:space="preserve">LIC. REYNALDO ROSAS CEPEDA </t>
  </si>
  <si>
    <t xml:space="preserve">DIRECTOR DE DATOS PERSONALES </t>
  </si>
  <si>
    <t>(CINCO MIL CIENTO CUARENTA Y NUEVE PESOS 40/100 MN)</t>
  </si>
  <si>
    <t>SESION DE CONSEJO GENERAL EN CUATROCIENEGAS  20 FEBRERO 2019</t>
  </si>
  <si>
    <t>(DOS MIL DOCIENTOS CUARENTA Y TRES PESOS 20/100 MN)</t>
  </si>
  <si>
    <t>SESION ORDINARIA  DE CONSEJO GENERAL EN CUATROCIENEGAS  20 FEBRERO 2019</t>
  </si>
  <si>
    <t xml:space="preserve">LIC. LUIS GONZALEZ BRISEÑO </t>
  </si>
  <si>
    <t xml:space="preserve">COMISIONADO PRESIDENTE </t>
  </si>
  <si>
    <t>(DOS MIL SETECIENTOS CUARENTA Y CUATRO  PESOS 40/100 MN)</t>
  </si>
  <si>
    <t xml:space="preserve">JOSE ALEJANDRO HERRERA CASILLAS </t>
  </si>
  <si>
    <t>PROYECTISTA</t>
  </si>
  <si>
    <t xml:space="preserve">ARMANDO ZAMORA CRUZ </t>
  </si>
  <si>
    <t xml:space="preserve">AUXILIAR </t>
  </si>
  <si>
    <t>(DOS MIL CIENTO OCHENTA Y CUATRO PESOS 40/100 MN)</t>
  </si>
  <si>
    <t>SESION ORDINARIA  DE CONSEJO GENERAL #172 EN CUATROCIENEGAS  20 FEBRERO 2019</t>
  </si>
  <si>
    <t xml:space="preserve">ROSA MARTHA DAVILS CEPEDA </t>
  </si>
  <si>
    <t xml:space="preserve">ASISTENTE TECNICO </t>
  </si>
  <si>
    <t xml:space="preserve">PRESENTACION 12 CASOS  "MESA DE ANALISIS SOBRE RESOLUCIONES RELEVANTES DE LOS ORGANISMOS GARANTES" EL 21 FEBRERO 2019 </t>
  </si>
  <si>
    <t>(DOS MIL NOVENTA Y DOS  PESOS 40/100 MN)</t>
  </si>
  <si>
    <t xml:space="preserve">ELISA MARIA RAMIREZ LOPEZ </t>
  </si>
  <si>
    <t>(MIL CUATROCIENTOS VEINTIDOS  PESOS 40/100 MN)</t>
  </si>
  <si>
    <t xml:space="preserve">COMISIONADA </t>
  </si>
  <si>
    <t>INFORME DE ACTIVIDADES  DEL RECTOR DE LA UADEC EL 22 FEBRERO 2019 EN TORREON, COAH.</t>
  </si>
  <si>
    <t>COMISIONADO</t>
  </si>
  <si>
    <t>(DOS MIL SEICIENTOS CUARENTA Y DOS  PESOS 40/100 MN)</t>
  </si>
  <si>
    <t>(CUATRO MIL SEICIENTOS CUARENTA Y DOS PESOS 00/100 MN)</t>
  </si>
  <si>
    <t>INFORME DE ACTIVIDADES  DEL RECTOR DE LA UADEC EL 21 Y 22 FEBRERO 2019 EN TORREON, COAH.</t>
  </si>
  <si>
    <t xml:space="preserve">INFORME DE ACTIVIDADES  DEL RECTOR DE LA UADEC EL 22 FEBRERO 2019 EN TORREON, COAH. SESION EXTRAORDINARIA DE H. CONSEJO UNIVERSITARIO </t>
  </si>
  <si>
    <t xml:space="preserve">LIC.BERTHA ICELA MATA ORTIZ </t>
  </si>
  <si>
    <t>(TRES MIL CATORCE PESOS 00/100 MN)</t>
  </si>
  <si>
    <t>22 Y 28</t>
  </si>
  <si>
    <t xml:space="preserve">MARZO </t>
  </si>
  <si>
    <t xml:space="preserve">NUEVA ROSITA </t>
  </si>
  <si>
    <t>LEY DE ACCESO A LA INFORMACION  PROMOTORES DE LA TRANSPARENCIA UTRC Y UTRCENTRO  DEL 27 Y 28 FEB AL 01 MARZO 2019</t>
  </si>
  <si>
    <t>(CUATRO MIL DOCIENTOS OCHENTA Y OCHO PESOS 00/100 MN)</t>
  </si>
  <si>
    <t>SESION ORDINARIA DE CONSEJO #172 EN CUATROCIENEGAS, COAH. EL 20 FEBRERO 2019</t>
  </si>
  <si>
    <t xml:space="preserve"> CUATROCIENEGAS </t>
  </si>
  <si>
    <t xml:space="preserve">C.P. JOSE MANUEL JIMENEZ Y MELENDEZ </t>
  </si>
  <si>
    <t>COBERTURA DE LA SESION ORDINARIA DE CONSEJO #172 EN CUATROCIENEGAS, COAH. EL 20 FEBRERO 2019</t>
  </si>
  <si>
    <t xml:space="preserve">JOSE MIGUEL VILLARELLO MUNIZ </t>
  </si>
  <si>
    <t xml:space="preserve">JEFE DE LA UNIDAD DE COMUNICACIÓN SOCIAL Y DIFUSION </t>
  </si>
  <si>
    <t>(SEICIENTOS CUARTENTA PESOS 00/100 MN)</t>
  </si>
  <si>
    <t xml:space="preserve">PRESENTACION DEL LIBRO: INAI, RESOLUCIONES RELEVANTES Y POEMICAS EL 21 FEBRERO 2019 EN MTY, N. L. </t>
  </si>
  <si>
    <t xml:space="preserve">ADRIANA GUADALUPE TUCUCH PEREZ </t>
  </si>
  <si>
    <t>1° INFORME DE ACTIVIDADES DEL RECTOR DE LA UADEC EN TORREON COAH, EL 22 FEBRERO 2019</t>
  </si>
  <si>
    <t>(DOS MIL SEICIENTOS CUARENTA Y DOS  PESOS 00/100 MN)</t>
  </si>
  <si>
    <t xml:space="preserve">DIRECTORA JURIDICA </t>
  </si>
  <si>
    <t xml:space="preserve">MESA DE ANALISIS SOBRE RESOLUCIONES RELEVANTES DE LOS ORGANISMOS GARANTES  EL 21 FEBRERO 2019 EN MTY, N. L. </t>
  </si>
  <si>
    <t>(OCHOCIENTOS OCHENTA  PESOS 00/100 MN)</t>
  </si>
  <si>
    <t xml:space="preserve">LIC. QUETZALLI RUIZ FLORES </t>
  </si>
  <si>
    <t xml:space="preserve">PROMOTORES DE LA TRANSPARENCIA DEL 04 AL 06 MARZO 2019 </t>
  </si>
  <si>
    <t xml:space="preserve">ALLENDE </t>
  </si>
  <si>
    <t xml:space="preserve">ARTURO EDUARDO VALDEZ RAMOS </t>
  </si>
  <si>
    <t xml:space="preserve">JEFE DEL DPTO. DE TECNOLOGIAS DE LA INFORMACION Y SEGUIMIENTO DE PROGRAMAS </t>
  </si>
  <si>
    <t>(CUATRO MIL OCHOCIENTOS CUARENTA Y DOS PESOS 80/100 MN)</t>
  </si>
  <si>
    <t>(CUATRO MIL SEICIENTOS SESENTA Y OCHOS  PESOS 40/100 MN)</t>
  </si>
  <si>
    <t xml:space="preserve">PROMOTORES DE LA TRANSPARENCIA DEL 25 AL 27 FEBRERO  2019 </t>
  </si>
  <si>
    <r>
      <t xml:space="preserve">PRESENTACION DEL LIBRO: INAI, RESOLUCIONES RELEVANTES Y POEMICAS EL 21 FEBRERO 2019 EN MTY, N. L.                                                   </t>
    </r>
    <r>
      <rPr>
        <b/>
        <sz val="18"/>
        <color rgb="FFFF0000"/>
        <rFont val="Arial"/>
        <family val="2"/>
      </rPr>
      <t xml:space="preserve">CANCELADO </t>
    </r>
  </si>
  <si>
    <t>MARTIN ANTONIO VALDES CASAS</t>
  </si>
  <si>
    <t xml:space="preserve">JEFE DE DEPARTAMENTO DE NORMATIVIDAD </t>
  </si>
  <si>
    <t xml:space="preserve">JUAN FERNANDO MARTINEZ MALDONA </t>
  </si>
  <si>
    <t>(CUATRO MIL SEICIENTOS SESENTA Y SIENTE  PESOS 60/100 MN)</t>
  </si>
  <si>
    <t>(MIL NOVECIENTOS OCHENTA Y DOS  PESOS 40/100 MN)</t>
  </si>
  <si>
    <t xml:space="preserve">MESA DE ANALISIS SOBRE RESOLUCIONES RELEVANTES DE LOS ORGANISMOS GARANTES Y PRESENTACION DE LIBRO 21 FEBREO 2019 MTY. N.L. </t>
  </si>
  <si>
    <t xml:space="preserve">LIC. BERTAH ICELA MATA ORTIZ </t>
  </si>
  <si>
    <t>(DOS MIL OCHOCIEWNTOS OCHENTA PESOS 00/100 MN)</t>
  </si>
  <si>
    <t>CAPACITACION EMERGENTE SIPOT LOS DIAS 20, 21 Y 22 FEB 2019</t>
  </si>
  <si>
    <t>JORNADAS DE CAPACITACION Y DIFUSION DEL SISTEMA ANTICORRUPCION DEL ESTADO DE COAHUILA DE ZARAGOZA 2019 EL 28 FEBRERO EN MONCLOVA , COAH.</t>
  </si>
  <si>
    <t xml:space="preserve">REYNALDO ROSAS CEPDA </t>
  </si>
  <si>
    <t xml:space="preserve">DIRECTOR DE DATOS  PERSONALES </t>
  </si>
  <si>
    <t>JUAN FERNANDO MARTINEZ MALDONADO</t>
  </si>
  <si>
    <t xml:space="preserve">JEDE DE DEPARTAMENTO DE NORMATIVIDAD </t>
  </si>
  <si>
    <t>INFORME ANUAL DE LABORES DEL INSTITUTO NACIONAL DE TRANSPARENCIA ACCESO A LA INFORMACION DE DATOS PERSONALES  EL 27 Y 28 DE FEBRERO 2019.</t>
  </si>
  <si>
    <t>(DOCE MIL DOCE PESOS 00/100 MN)</t>
  </si>
  <si>
    <t xml:space="preserve">PROMOTORES DE LA TRANSPARENCIA EN LA REGION CARBONIFERA DEL 06 AL 08 MARZO 2019 </t>
  </si>
  <si>
    <t>TRANSITO LOCAL</t>
  </si>
  <si>
    <t xml:space="preserve">JEFE DE DEPARTAMENTO DE IMPULSO A LA CULTURA DE LA TRANSPARENCIA </t>
  </si>
  <si>
    <t>(CUATRO MIL CIENTO NOVENTA Y OCHO PESOS 40/100 MN)</t>
  </si>
  <si>
    <t xml:space="preserve">27 y 28 </t>
  </si>
  <si>
    <t>CAPACITACION DATOS PERSONALES UNIVERSIDAD REGION CARBONIFERA EL 27 Y 28 FEBRERO AL 01 DE MARZO 2019</t>
  </si>
  <si>
    <t>(CINCO MIL TRECIENTOS SEIS PESOS 40/100 MN)</t>
  </si>
  <si>
    <t>JUZGADO PRIMERO DE DISTRITO DE LA LAGUNA A REALIZAR ENTREGA DE IMFORME AL AMPARO 1110/2017 EL 28 DE FEBRERO 2019</t>
  </si>
  <si>
    <t>(DOS MIL TRECIENTOS VEINTIDOS PESOS 00/100 MN)</t>
  </si>
  <si>
    <t xml:space="preserve">JUAN EDUARDO ZAMORA HERRERA </t>
  </si>
  <si>
    <t xml:space="preserve">JEDE DEL DEPARTAMENTO DE LO CONTENSIOSO </t>
  </si>
  <si>
    <t>(MIL NOVECIENTOS SESENTA Y SEIS  PESOS 80/100 MN)</t>
  </si>
  <si>
    <r>
      <t xml:space="preserve">PROMOTORES DE LA TRANSPARENCIA DEL 11 AL 13  MARZO 2019  </t>
    </r>
    <r>
      <rPr>
        <b/>
        <sz val="24"/>
        <color rgb="FFFF0000"/>
        <rFont val="Arial"/>
        <family val="2"/>
      </rPr>
      <t xml:space="preserve"> CANCELADO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</si>
</sst>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BankGothic Md BT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b/>
      <sz val="18"/>
      <color rgb="FFFF0000"/>
      <name val="Arial"/>
      <family val="2"/>
    </font>
    <font>
      <b/>
      <sz val="2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0" xfId="1" applyFont="1"/>
    <xf numFmtId="0" fontId="2" fillId="0" borderId="4" xfId="1" applyFont="1" applyBorder="1"/>
    <xf numFmtId="0" fontId="2" fillId="0" borderId="0" xfId="1" applyFont="1" applyBorder="1"/>
    <xf numFmtId="0" fontId="3" fillId="0" borderId="0" xfId="1" applyFont="1" applyBorder="1"/>
    <xf numFmtId="0" fontId="4" fillId="0" borderId="8" xfId="1" applyFont="1" applyBorder="1"/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right"/>
    </xf>
    <xf numFmtId="0" fontId="4" fillId="0" borderId="0" xfId="1" applyFont="1" applyBorder="1"/>
    <xf numFmtId="0" fontId="4" fillId="0" borderId="9" xfId="1" applyFont="1" applyBorder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12" xfId="1" applyFont="1" applyBorder="1" applyAlignment="1">
      <alignment horizontal="center"/>
    </xf>
    <xf numFmtId="0" fontId="2" fillId="0" borderId="0" xfId="1" applyFont="1" applyFill="1"/>
    <xf numFmtId="0" fontId="4" fillId="0" borderId="13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3" fillId="0" borderId="4" xfId="1" applyFont="1" applyBorder="1"/>
    <xf numFmtId="38" fontId="2" fillId="0" borderId="12" xfId="1" applyNumberFormat="1" applyFont="1" applyBorder="1" applyAlignment="1">
      <alignment horizontal="center"/>
    </xf>
    <xf numFmtId="0" fontId="2" fillId="0" borderId="11" xfId="1" applyFont="1" applyFill="1" applyBorder="1"/>
    <xf numFmtId="44" fontId="2" fillId="0" borderId="9" xfId="1" applyNumberFormat="1" applyFont="1" applyBorder="1"/>
    <xf numFmtId="0" fontId="2" fillId="0" borderId="0" xfId="1" applyFont="1" applyAlignment="1">
      <alignment horizontal="center"/>
    </xf>
    <xf numFmtId="0" fontId="2" fillId="0" borderId="11" xfId="1" applyFont="1" applyBorder="1"/>
    <xf numFmtId="0" fontId="2" fillId="0" borderId="15" xfId="1" applyFont="1" applyBorder="1"/>
    <xf numFmtId="0" fontId="2" fillId="0" borderId="17" xfId="1" applyFont="1" applyBorder="1"/>
    <xf numFmtId="0" fontId="2" fillId="0" borderId="0" xfId="1" applyFont="1" applyFill="1" applyBorder="1"/>
    <xf numFmtId="0" fontId="2" fillId="0" borderId="9" xfId="1" applyFont="1" applyFill="1" applyBorder="1"/>
    <xf numFmtId="2" fontId="2" fillId="0" borderId="12" xfId="1" applyNumberFormat="1" applyFont="1" applyBorder="1"/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18" xfId="1" applyFont="1" applyBorder="1"/>
    <xf numFmtId="0" fontId="3" fillId="0" borderId="19" xfId="1" applyFont="1" applyBorder="1"/>
    <xf numFmtId="0" fontId="2" fillId="0" borderId="19" xfId="1" applyFont="1" applyBorder="1"/>
    <xf numFmtId="0" fontId="2" fillId="0" borderId="20" xfId="1" applyFont="1" applyBorder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right"/>
    </xf>
    <xf numFmtId="43" fontId="2" fillId="0" borderId="0" xfId="1" applyNumberFormat="1" applyFont="1" applyBorder="1"/>
    <xf numFmtId="0" fontId="2" fillId="0" borderId="7" xfId="1" applyFont="1" applyBorder="1"/>
    <xf numFmtId="43" fontId="2" fillId="0" borderId="0" xfId="1" applyNumberFormat="1" applyFont="1"/>
    <xf numFmtId="164" fontId="4" fillId="0" borderId="19" xfId="2" applyFont="1" applyBorder="1" applyAlignment="1"/>
    <xf numFmtId="164" fontId="4" fillId="0" borderId="21" xfId="2" applyFont="1" applyBorder="1" applyAlignment="1"/>
    <xf numFmtId="43" fontId="4" fillId="0" borderId="0" xfId="1" applyNumberFormat="1" applyFont="1" applyBorder="1"/>
    <xf numFmtId="0" fontId="2" fillId="0" borderId="22" xfId="1" applyFont="1" applyBorder="1"/>
    <xf numFmtId="0" fontId="2" fillId="0" borderId="21" xfId="1" applyFont="1" applyBorder="1"/>
    <xf numFmtId="0" fontId="4" fillId="0" borderId="23" xfId="1" applyFont="1" applyBorder="1"/>
    <xf numFmtId="0" fontId="4" fillId="0" borderId="11" xfId="1" applyFont="1" applyBorder="1"/>
    <xf numFmtId="0" fontId="4" fillId="0" borderId="24" xfId="1" applyFont="1" applyBorder="1"/>
    <xf numFmtId="164" fontId="2" fillId="0" borderId="0" xfId="1" applyNumberFormat="1" applyFont="1" applyBorder="1"/>
    <xf numFmtId="0" fontId="4" fillId="0" borderId="5" xfId="1" applyFont="1" applyBorder="1"/>
    <xf numFmtId="0" fontId="2" fillId="0" borderId="6" xfId="1" applyFont="1" applyBorder="1"/>
    <xf numFmtId="0" fontId="2" fillId="0" borderId="25" xfId="1" applyFont="1" applyBorder="1"/>
    <xf numFmtId="0" fontId="2" fillId="0" borderId="11" xfId="1" applyFont="1" applyBorder="1" applyAlignment="1">
      <alignment horizontal="right"/>
    </xf>
    <xf numFmtId="0" fontId="2" fillId="0" borderId="5" xfId="1" applyFont="1" applyBorder="1"/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28" xfId="1" applyFont="1" applyBorder="1"/>
    <xf numFmtId="0" fontId="2" fillId="0" borderId="10" xfId="1" applyFont="1" applyBorder="1"/>
    <xf numFmtId="0" fontId="4" fillId="0" borderId="10" xfId="1" applyFont="1" applyBorder="1"/>
    <xf numFmtId="0" fontId="4" fillId="2" borderId="10" xfId="1" applyFont="1" applyFill="1" applyBorder="1"/>
    <xf numFmtId="16" fontId="2" fillId="0" borderId="29" xfId="1" applyNumberFormat="1" applyFont="1" applyBorder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/>
    </xf>
    <xf numFmtId="0" fontId="4" fillId="0" borderId="2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1" xfId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164" fontId="2" fillId="0" borderId="11" xfId="0" applyNumberFormat="1" applyFont="1" applyBorder="1" applyAlignment="1">
      <alignment horizontal="left"/>
    </xf>
    <xf numFmtId="164" fontId="2" fillId="0" borderId="17" xfId="0" applyNumberFormat="1" applyFont="1" applyBorder="1" applyAlignment="1">
      <alignment horizontal="left"/>
    </xf>
    <xf numFmtId="164" fontId="2" fillId="0" borderId="15" xfId="1" applyNumberFormat="1" applyFont="1" applyBorder="1" applyAlignment="1">
      <alignment horizontal="center"/>
    </xf>
    <xf numFmtId="164" fontId="2" fillId="0" borderId="16" xfId="1" applyNumberFormat="1" applyFont="1" applyBorder="1" applyAlignment="1">
      <alignment horizontal="center"/>
    </xf>
    <xf numFmtId="164" fontId="4" fillId="0" borderId="5" xfId="2" applyFont="1" applyBorder="1" applyAlignment="1"/>
    <xf numFmtId="164" fontId="4" fillId="0" borderId="6" xfId="2" applyFont="1" applyBorder="1" applyAlignment="1"/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1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164" fontId="2" fillId="0" borderId="5" xfId="2" applyFont="1" applyBorder="1" applyAlignment="1">
      <alignment horizontal="center"/>
    </xf>
    <xf numFmtId="164" fontId="2" fillId="0" borderId="6" xfId="2" applyFont="1" applyBorder="1" applyAlignment="1">
      <alignment horizontal="center"/>
    </xf>
    <xf numFmtId="164" fontId="2" fillId="0" borderId="5" xfId="2" applyFont="1" applyBorder="1" applyAlignment="1">
      <alignment horizontal="left"/>
    </xf>
    <xf numFmtId="164" fontId="2" fillId="0" borderId="6" xfId="2" applyFont="1" applyBorder="1" applyAlignment="1">
      <alignment horizontal="left"/>
    </xf>
    <xf numFmtId="164" fontId="2" fillId="0" borderId="5" xfId="2" applyFont="1" applyBorder="1" applyAlignment="1"/>
    <xf numFmtId="164" fontId="2" fillId="0" borderId="6" xfId="2" applyFont="1" applyBorder="1" applyAlignment="1"/>
    <xf numFmtId="0" fontId="4" fillId="0" borderId="0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2" fillId="0" borderId="15" xfId="1" applyFont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4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164" fontId="2" fillId="0" borderId="16" xfId="2" applyFont="1" applyBorder="1" applyAlignment="1">
      <alignment horizontal="center"/>
    </xf>
    <xf numFmtId="4" fontId="4" fillId="0" borderId="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right"/>
    </xf>
    <xf numFmtId="0" fontId="4" fillId="0" borderId="4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/>
    </xf>
    <xf numFmtId="0" fontId="2" fillId="0" borderId="4" xfId="1" applyFont="1" applyBorder="1" applyAlignment="1">
      <alignment horizontal="right"/>
    </xf>
    <xf numFmtId="0" fontId="2" fillId="0" borderId="0" xfId="1" applyFont="1" applyBorder="1" applyAlignment="1">
      <alignment horizontal="right"/>
    </xf>
    <xf numFmtId="0" fontId="2" fillId="0" borderId="9" xfId="1" applyFont="1" applyBorder="1" applyAlignment="1">
      <alignment horizontal="right"/>
    </xf>
    <xf numFmtId="164" fontId="2" fillId="0" borderId="4" xfId="2" applyFont="1" applyFill="1" applyBorder="1" applyAlignment="1"/>
    <xf numFmtId="164" fontId="2" fillId="0" borderId="0" xfId="2" applyFont="1" applyFill="1" applyBorder="1" applyAlignment="1"/>
    <xf numFmtId="0" fontId="4" fillId="0" borderId="0" xfId="1" applyFont="1" applyFill="1" applyBorder="1" applyAlignment="1">
      <alignment horizontal="left"/>
    </xf>
    <xf numFmtId="0" fontId="4" fillId="0" borderId="9" xfId="1" applyFont="1" applyFill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</cellXfs>
  <cellStyles count="3">
    <cellStyle name="Moneda 2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85725</xdr:rowOff>
    </xdr:from>
    <xdr:ext cx="819150" cy="933450"/>
    <xdr:pic>
      <xdr:nvPicPr>
        <xdr:cNvPr id="2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3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819150" cy="933450"/>
    <xdr:pic>
      <xdr:nvPicPr>
        <xdr:cNvPr id="4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8191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76200</xdr:colOff>
      <xdr:row>0</xdr:row>
      <xdr:rowOff>85725</xdr:rowOff>
    </xdr:from>
    <xdr:ext cx="1247775" cy="933450"/>
    <xdr:pic>
      <xdr:nvPicPr>
        <xdr:cNvPr id="5" name="Picture 1" descr="Logo-OK-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2477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V78"/>
  <sheetViews>
    <sheetView zoomScaleNormal="100" workbookViewId="0">
      <selection activeCell="P15" sqref="P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53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49"/>
      <c r="M4" s="14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49" t="s">
        <v>2</v>
      </c>
      <c r="M5" s="14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27</v>
      </c>
      <c r="K8" s="144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640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7"/>
      <c r="B11" s="209">
        <f>$M$9</f>
        <v>640</v>
      </c>
      <c r="C11" s="210"/>
      <c r="D11" s="211" t="s">
        <v>128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231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28</v>
      </c>
      <c r="F16" s="144" t="s">
        <v>5</v>
      </c>
      <c r="G16" s="158" t="s">
        <v>12</v>
      </c>
      <c r="H16" s="158"/>
      <c r="I16" s="144" t="s">
        <v>13</v>
      </c>
      <c r="J16" s="18">
        <v>28</v>
      </c>
      <c r="K16" s="144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44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44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44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640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44" t="s">
        <v>29</v>
      </c>
      <c r="G27" s="158" t="s">
        <v>69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69</v>
      </c>
      <c r="D28" s="158"/>
      <c r="E28" s="158"/>
      <c r="F28" s="26" t="s">
        <v>29</v>
      </c>
      <c r="G28" s="158" t="s">
        <v>90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225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44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44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44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44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48"/>
      <c r="M40" s="178">
        <f>M25</f>
        <v>640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44"/>
      <c r="I41" s="144"/>
      <c r="J41" s="32"/>
      <c r="K41" s="6"/>
      <c r="L41" s="145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45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45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45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48"/>
      <c r="F46" s="174">
        <v>0</v>
      </c>
      <c r="G46" s="175"/>
      <c r="H46" s="145"/>
      <c r="I46" s="145"/>
      <c r="J46" s="145"/>
      <c r="K46" s="6" t="s">
        <v>46</v>
      </c>
      <c r="L46" s="148"/>
      <c r="M46" s="170">
        <f>SUM(M40+M42+M43)+M44+M45</f>
        <v>640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48"/>
      <c r="F47" s="168">
        <v>0</v>
      </c>
      <c r="G47" s="169"/>
      <c r="H47" s="145"/>
      <c r="I47" s="145"/>
      <c r="J47" s="145"/>
      <c r="K47" s="6" t="s">
        <v>48</v>
      </c>
      <c r="L47" s="148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48"/>
      <c r="F48" s="172">
        <f>SUM(F46:G47)</f>
        <v>0</v>
      </c>
      <c r="G48" s="173"/>
      <c r="H48" s="145"/>
      <c r="I48" s="145"/>
      <c r="J48" s="145"/>
      <c r="K48" s="6"/>
      <c r="L48" s="148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48"/>
      <c r="F49" s="168">
        <v>0</v>
      </c>
      <c r="G49" s="169"/>
      <c r="H49" s="145"/>
      <c r="I49" s="145"/>
      <c r="J49" s="145"/>
      <c r="K49" s="6"/>
      <c r="L49" s="148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48"/>
      <c r="F50" s="172">
        <f>SUM(F48:G49)</f>
        <v>0</v>
      </c>
      <c r="G50" s="173"/>
      <c r="H50" s="145"/>
      <c r="I50" s="145"/>
      <c r="J50" s="145"/>
      <c r="K50" s="6"/>
      <c r="L50" s="148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48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48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48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48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48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48"/>
      <c r="F56" s="166">
        <f>+M46-F55</f>
        <v>640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640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43"/>
      <c r="C59" s="144"/>
      <c r="D59" s="144"/>
      <c r="E59" s="144"/>
      <c r="F59" s="144"/>
      <c r="G59" s="144"/>
      <c r="H59" s="6"/>
      <c r="I59" s="144"/>
      <c r="J59" s="144"/>
      <c r="K59" s="144"/>
      <c r="L59" s="144"/>
      <c r="M59" s="144"/>
      <c r="N59" s="146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233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234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V78"/>
  <sheetViews>
    <sheetView topLeftCell="A28" zoomScaleNormal="100" workbookViewId="0">
      <selection activeCell="M43" sqref="M43:N4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52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49"/>
      <c r="M4" s="14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49" t="s">
        <v>2</v>
      </c>
      <c r="M5" s="14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27</v>
      </c>
      <c r="K8" s="144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2322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7"/>
      <c r="B11" s="209">
        <f>$M$9</f>
        <v>2322</v>
      </c>
      <c r="C11" s="210"/>
      <c r="D11" s="211" t="s">
        <v>232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231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28</v>
      </c>
      <c r="F16" s="144" t="s">
        <v>5</v>
      </c>
      <c r="G16" s="158" t="s">
        <v>12</v>
      </c>
      <c r="H16" s="158"/>
      <c r="I16" s="144" t="s">
        <v>13</v>
      </c>
      <c r="J16" s="18">
        <v>28</v>
      </c>
      <c r="K16" s="144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44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44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44" t="s">
        <v>29</v>
      </c>
      <c r="F25" s="176">
        <v>880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44" t="s">
        <v>29</v>
      </c>
      <c r="G27" s="158" t="s">
        <v>69</v>
      </c>
      <c r="H27" s="158"/>
      <c r="I27" s="158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69</v>
      </c>
      <c r="D28" s="158"/>
      <c r="E28" s="158"/>
      <c r="F28" s="26" t="s">
        <v>29</v>
      </c>
      <c r="G28" s="158" t="s">
        <v>90</v>
      </c>
      <c r="H28" s="158"/>
      <c r="I28" s="158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225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44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44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44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44"/>
      <c r="G39" s="154"/>
      <c r="H39" s="154"/>
      <c r="I39" s="154"/>
      <c r="J39" s="29">
        <f>SUM(J27:J38)</f>
        <v>620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48"/>
      <c r="M40" s="178">
        <f>M25</f>
        <v>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44"/>
      <c r="I41" s="144"/>
      <c r="J41" s="32"/>
      <c r="K41" s="6"/>
      <c r="L41" s="145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225*2</f>
        <v>450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45" t="s">
        <v>33</v>
      </c>
      <c r="M43" s="176">
        <f>J39*J40</f>
        <v>992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45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45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48"/>
      <c r="F46" s="174">
        <v>0</v>
      </c>
      <c r="G46" s="175"/>
      <c r="H46" s="145"/>
      <c r="I46" s="145"/>
      <c r="J46" s="145"/>
      <c r="K46" s="6" t="s">
        <v>46</v>
      </c>
      <c r="L46" s="148"/>
      <c r="M46" s="170">
        <f>SUM(M40+M42+M43)+M44+M45</f>
        <v>2322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48"/>
      <c r="F47" s="168">
        <v>0</v>
      </c>
      <c r="G47" s="169"/>
      <c r="H47" s="145"/>
      <c r="I47" s="145"/>
      <c r="J47" s="145"/>
      <c r="K47" s="6" t="s">
        <v>48</v>
      </c>
      <c r="L47" s="148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48"/>
      <c r="F48" s="172">
        <f>SUM(F46:G47)</f>
        <v>0</v>
      </c>
      <c r="G48" s="173"/>
      <c r="H48" s="145"/>
      <c r="I48" s="145"/>
      <c r="J48" s="145"/>
      <c r="K48" s="6"/>
      <c r="L48" s="148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48"/>
      <c r="F49" s="168">
        <v>0</v>
      </c>
      <c r="G49" s="169"/>
      <c r="H49" s="145"/>
      <c r="I49" s="145"/>
      <c r="J49" s="145"/>
      <c r="K49" s="6"/>
      <c r="L49" s="148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48"/>
      <c r="F50" s="172">
        <f>SUM(F48:G49)</f>
        <v>0</v>
      </c>
      <c r="G50" s="173"/>
      <c r="H50" s="145"/>
      <c r="I50" s="145"/>
      <c r="J50" s="145"/>
      <c r="K50" s="6"/>
      <c r="L50" s="148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48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48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48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48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48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48"/>
      <c r="F56" s="166">
        <f>+M46-F55</f>
        <v>2322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2322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43"/>
      <c r="C59" s="144"/>
      <c r="D59" s="144"/>
      <c r="E59" s="144"/>
      <c r="F59" s="144"/>
      <c r="G59" s="144"/>
      <c r="H59" s="6"/>
      <c r="I59" s="144"/>
      <c r="J59" s="144"/>
      <c r="K59" s="144"/>
      <c r="L59" s="144"/>
      <c r="M59" s="144"/>
      <c r="N59" s="146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199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196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V78"/>
  <sheetViews>
    <sheetView zoomScaleNormal="100" workbookViewId="0">
      <selection activeCell="R12" sqref="R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51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49"/>
      <c r="M4" s="14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49" t="s">
        <v>2</v>
      </c>
      <c r="M5" s="14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27</v>
      </c>
      <c r="K8" s="144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4198.3999999999996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7"/>
      <c r="B11" s="209">
        <f>$M$9</f>
        <v>4198.3999999999996</v>
      </c>
      <c r="C11" s="210"/>
      <c r="D11" s="211" t="s">
        <v>227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224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6</v>
      </c>
      <c r="F16" s="144" t="s">
        <v>5</v>
      </c>
      <c r="G16" s="158" t="s">
        <v>181</v>
      </c>
      <c r="H16" s="158"/>
      <c r="I16" s="144" t="s">
        <v>13</v>
      </c>
      <c r="J16" s="18">
        <v>8</v>
      </c>
      <c r="K16" s="144" t="s">
        <v>14</v>
      </c>
      <c r="L16" s="158" t="s">
        <v>181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44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44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44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44" t="s">
        <v>29</v>
      </c>
      <c r="G27" s="158" t="s">
        <v>74</v>
      </c>
      <c r="H27" s="158"/>
      <c r="I27" s="158"/>
      <c r="J27" s="24">
        <v>197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74</v>
      </c>
      <c r="D28" s="158"/>
      <c r="E28" s="158"/>
      <c r="F28" s="26" t="s">
        <v>29</v>
      </c>
      <c r="G28" s="158" t="s">
        <v>88</v>
      </c>
      <c r="H28" s="158"/>
      <c r="I28" s="158"/>
      <c r="J28" s="24">
        <v>128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88</v>
      </c>
      <c r="D29" s="158"/>
      <c r="E29" s="158"/>
      <c r="F29" s="26" t="s">
        <v>29</v>
      </c>
      <c r="G29" s="158" t="s">
        <v>75</v>
      </c>
      <c r="H29" s="158"/>
      <c r="I29" s="158"/>
      <c r="J29" s="24">
        <v>12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107</v>
      </c>
      <c r="D30" s="184"/>
      <c r="E30" s="184"/>
      <c r="F30" s="26" t="s">
        <v>29</v>
      </c>
      <c r="G30" s="184" t="s">
        <v>88</v>
      </c>
      <c r="H30" s="184"/>
      <c r="I30" s="184"/>
      <c r="J30" s="27">
        <v>12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88</v>
      </c>
      <c r="D31" s="184"/>
      <c r="E31" s="184"/>
      <c r="F31" s="26" t="s">
        <v>29</v>
      </c>
      <c r="G31" s="184" t="s">
        <v>89</v>
      </c>
      <c r="H31" s="184"/>
      <c r="I31" s="184"/>
      <c r="J31" s="27">
        <v>12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 t="s">
        <v>89</v>
      </c>
      <c r="D32" s="184"/>
      <c r="E32" s="184"/>
      <c r="F32" s="26" t="s">
        <v>29</v>
      </c>
      <c r="G32" s="184" t="s">
        <v>75</v>
      </c>
      <c r="H32" s="184"/>
      <c r="I32" s="184"/>
      <c r="J32" s="27">
        <v>26</v>
      </c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 t="s">
        <v>107</v>
      </c>
      <c r="D33" s="184"/>
      <c r="E33" s="184"/>
      <c r="F33" s="26" t="s">
        <v>29</v>
      </c>
      <c r="G33" s="184" t="s">
        <v>88</v>
      </c>
      <c r="H33" s="184"/>
      <c r="I33" s="184"/>
      <c r="J33" s="27">
        <v>12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 t="s">
        <v>88</v>
      </c>
      <c r="D34" s="184"/>
      <c r="E34" s="184"/>
      <c r="F34" s="26" t="s">
        <v>29</v>
      </c>
      <c r="G34" s="184" t="s">
        <v>90</v>
      </c>
      <c r="H34" s="184"/>
      <c r="I34" s="184"/>
      <c r="J34" s="28">
        <v>325</v>
      </c>
      <c r="K34" s="6" t="s">
        <v>35</v>
      </c>
      <c r="L34" s="6"/>
      <c r="M34" s="6"/>
      <c r="N34" s="13"/>
    </row>
    <row r="35" spans="1:18">
      <c r="A35" s="5"/>
      <c r="B35" s="5"/>
      <c r="C35" s="184" t="s">
        <v>36</v>
      </c>
      <c r="D35" s="184"/>
      <c r="E35" s="184"/>
      <c r="F35" s="26" t="s">
        <v>29</v>
      </c>
      <c r="G35" s="184" t="s">
        <v>225</v>
      </c>
      <c r="H35" s="184"/>
      <c r="I35" s="184"/>
      <c r="J35" s="28">
        <v>100</v>
      </c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44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44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44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44"/>
      <c r="G39" s="154"/>
      <c r="H39" s="154"/>
      <c r="I39" s="154"/>
      <c r="J39" s="29">
        <f>SUM(J27:J38)</f>
        <v>824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48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44"/>
      <c r="I41" s="144"/>
      <c r="J41" s="32"/>
      <c r="K41" s="6"/>
      <c r="L41" s="145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45" t="s">
        <v>33</v>
      </c>
      <c r="M43" s="176">
        <f>J39*J40</f>
        <v>1318.4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45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45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48"/>
      <c r="F46" s="174">
        <v>0</v>
      </c>
      <c r="G46" s="175"/>
      <c r="H46" s="145"/>
      <c r="I46" s="145"/>
      <c r="J46" s="145"/>
      <c r="K46" s="6" t="s">
        <v>46</v>
      </c>
      <c r="L46" s="148"/>
      <c r="M46" s="170">
        <f>SUM(M40+M42+M43)+M44+M45</f>
        <v>4198.3999999999996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48"/>
      <c r="F47" s="168">
        <v>0</v>
      </c>
      <c r="G47" s="169"/>
      <c r="H47" s="145"/>
      <c r="I47" s="145"/>
      <c r="J47" s="145"/>
      <c r="K47" s="6" t="s">
        <v>48</v>
      </c>
      <c r="L47" s="148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48"/>
      <c r="F48" s="172">
        <f>SUM(F46:G47)</f>
        <v>0</v>
      </c>
      <c r="G48" s="173"/>
      <c r="H48" s="145"/>
      <c r="I48" s="145"/>
      <c r="J48" s="145"/>
      <c r="K48" s="6"/>
      <c r="L48" s="148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48"/>
      <c r="F49" s="168">
        <v>0</v>
      </c>
      <c r="G49" s="169"/>
      <c r="H49" s="145"/>
      <c r="I49" s="145"/>
      <c r="J49" s="145"/>
      <c r="K49" s="6"/>
      <c r="L49" s="148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48"/>
      <c r="F50" s="172">
        <f>SUM(F48:G49)</f>
        <v>0</v>
      </c>
      <c r="G50" s="173"/>
      <c r="H50" s="145"/>
      <c r="I50" s="145"/>
      <c r="J50" s="145"/>
      <c r="K50" s="6"/>
      <c r="L50" s="148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48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48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48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48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48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48"/>
      <c r="F56" s="166">
        <f>+M46-F55</f>
        <v>4198.3999999999996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4198.3999999999996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43"/>
      <c r="C59" s="144"/>
      <c r="D59" s="144"/>
      <c r="E59" s="144"/>
      <c r="F59" s="144"/>
      <c r="G59" s="144"/>
      <c r="H59" s="6"/>
      <c r="I59" s="144"/>
      <c r="J59" s="144"/>
      <c r="K59" s="144"/>
      <c r="L59" s="144"/>
      <c r="M59" s="144"/>
      <c r="N59" s="146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91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226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50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6"/>
      <c r="M4" s="136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6" t="s">
        <v>2</v>
      </c>
      <c r="M5" s="136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26</v>
      </c>
      <c r="K8" s="137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12012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40"/>
      <c r="B11" s="209">
        <f>$M$9</f>
        <v>12012</v>
      </c>
      <c r="C11" s="210"/>
      <c r="D11" s="211" t="s">
        <v>223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222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27</v>
      </c>
      <c r="F16" s="137" t="s">
        <v>5</v>
      </c>
      <c r="G16" s="158" t="s">
        <v>12</v>
      </c>
      <c r="H16" s="158"/>
      <c r="I16" s="137" t="s">
        <v>13</v>
      </c>
      <c r="J16" s="18">
        <v>28</v>
      </c>
      <c r="K16" s="137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37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37" t="s">
        <v>29</v>
      </c>
      <c r="F24" s="176">
        <v>4000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37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9200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37" t="s">
        <v>29</v>
      </c>
      <c r="G27" s="158" t="s">
        <v>134</v>
      </c>
      <c r="H27" s="158"/>
      <c r="I27" s="158"/>
      <c r="J27" s="24">
        <v>110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138</v>
      </c>
      <c r="D28" s="158"/>
      <c r="E28" s="158"/>
      <c r="F28" s="26" t="s">
        <v>29</v>
      </c>
      <c r="G28" s="158" t="s">
        <v>136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136</v>
      </c>
      <c r="D29" s="158"/>
      <c r="E29" s="158"/>
      <c r="F29" s="26" t="s">
        <v>29</v>
      </c>
      <c r="G29" s="158" t="s">
        <v>134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138</v>
      </c>
      <c r="D30" s="184"/>
      <c r="E30" s="184"/>
      <c r="F30" s="26" t="s">
        <v>29</v>
      </c>
      <c r="G30" s="184" t="s">
        <v>90</v>
      </c>
      <c r="H30" s="184"/>
      <c r="I30" s="184"/>
      <c r="J30" s="27">
        <v>110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36</v>
      </c>
      <c r="D31" s="184"/>
      <c r="E31" s="184"/>
      <c r="F31" s="26" t="s">
        <v>29</v>
      </c>
      <c r="G31" s="184" t="s">
        <v>36</v>
      </c>
      <c r="H31" s="184"/>
      <c r="I31" s="184"/>
      <c r="J31" s="27">
        <v>150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37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37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37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37"/>
      <c r="G39" s="154"/>
      <c r="H39" s="154"/>
      <c r="I39" s="154"/>
      <c r="J39" s="29">
        <f>SUM(J27:J38)</f>
        <v>370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141"/>
      <c r="M40" s="178">
        <f>M25</f>
        <v>9200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37"/>
      <c r="I41" s="137"/>
      <c r="J41" s="32"/>
      <c r="K41" s="6"/>
      <c r="L41" s="142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249*2</f>
        <v>498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42" t="s">
        <v>33</v>
      </c>
      <c r="M43" s="176">
        <f>J39*J40</f>
        <v>814.00000000000011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42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42" t="s">
        <v>44</v>
      </c>
      <c r="M45" s="176">
        <f>6*250</f>
        <v>1500</v>
      </c>
      <c r="N45" s="177"/>
      <c r="P45" s="42"/>
      <c r="Q45" s="6"/>
    </row>
    <row r="46" spans="1:18">
      <c r="A46" s="5"/>
      <c r="B46" s="5" t="s">
        <v>45</v>
      </c>
      <c r="C46" s="6"/>
      <c r="D46" s="6"/>
      <c r="E46" s="141"/>
      <c r="F46" s="174">
        <v>0</v>
      </c>
      <c r="G46" s="175"/>
      <c r="H46" s="142"/>
      <c r="I46" s="142"/>
      <c r="J46" s="142"/>
      <c r="K46" s="6" t="s">
        <v>46</v>
      </c>
      <c r="L46" s="141"/>
      <c r="M46" s="170">
        <f>SUM(M40+M42+M43)+M44+M45</f>
        <v>12012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41"/>
      <c r="F47" s="168">
        <v>0</v>
      </c>
      <c r="G47" s="169"/>
      <c r="H47" s="142"/>
      <c r="I47" s="142"/>
      <c r="J47" s="142"/>
      <c r="K47" s="6" t="s">
        <v>48</v>
      </c>
      <c r="L47" s="141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41"/>
      <c r="F48" s="172">
        <f>SUM(F46:G47)</f>
        <v>0</v>
      </c>
      <c r="G48" s="173"/>
      <c r="H48" s="142"/>
      <c r="I48" s="142"/>
      <c r="J48" s="142"/>
      <c r="K48" s="6"/>
      <c r="L48" s="141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41"/>
      <c r="F49" s="168">
        <v>0</v>
      </c>
      <c r="G49" s="169"/>
      <c r="H49" s="142"/>
      <c r="I49" s="142"/>
      <c r="J49" s="142"/>
      <c r="K49" s="6"/>
      <c r="L49" s="141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41"/>
      <c r="F50" s="172">
        <f>SUM(F48:G49)</f>
        <v>0</v>
      </c>
      <c r="G50" s="173"/>
      <c r="H50" s="142"/>
      <c r="I50" s="142"/>
      <c r="J50" s="142"/>
      <c r="K50" s="6"/>
      <c r="L50" s="141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41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41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41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41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41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41"/>
      <c r="F56" s="166">
        <f>+M46-F55</f>
        <v>12012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12012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38"/>
      <c r="C59" s="137"/>
      <c r="D59" s="137"/>
      <c r="E59" s="137"/>
      <c r="F59" s="137"/>
      <c r="G59" s="137"/>
      <c r="H59" s="6"/>
      <c r="I59" s="137"/>
      <c r="J59" s="137"/>
      <c r="K59" s="137"/>
      <c r="L59" s="137"/>
      <c r="M59" s="137"/>
      <c r="N59" s="139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156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157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V78"/>
  <sheetViews>
    <sheetView topLeftCell="A4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49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5"/>
      <c r="M4" s="13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5" t="s">
        <v>2</v>
      </c>
      <c r="M5" s="13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26</v>
      </c>
      <c r="K8" s="130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2880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3"/>
      <c r="B11" s="209">
        <f>$M$9</f>
        <v>2880</v>
      </c>
      <c r="C11" s="210"/>
      <c r="D11" s="211" t="s">
        <v>72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229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28</v>
      </c>
      <c r="F16" s="130" t="s">
        <v>5</v>
      </c>
      <c r="G16" s="158" t="s">
        <v>12</v>
      </c>
      <c r="H16" s="158"/>
      <c r="I16" s="130" t="s">
        <v>13</v>
      </c>
      <c r="J16" s="18">
        <v>28</v>
      </c>
      <c r="K16" s="130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30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30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30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44" t="s">
        <v>29</v>
      </c>
      <c r="G27" s="158" t="s">
        <v>95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95</v>
      </c>
      <c r="D28" s="158"/>
      <c r="E28" s="158"/>
      <c r="F28" s="26" t="s">
        <v>29</v>
      </c>
      <c r="G28" s="158" t="s">
        <v>75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75</v>
      </c>
      <c r="D29" s="158"/>
      <c r="E29" s="158"/>
      <c r="F29" s="26" t="s">
        <v>29</v>
      </c>
      <c r="G29" s="158" t="s">
        <v>88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88</v>
      </c>
      <c r="D30" s="184"/>
      <c r="E30" s="184"/>
      <c r="F30" s="26" t="s">
        <v>29</v>
      </c>
      <c r="G30" s="184" t="s">
        <v>90</v>
      </c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36</v>
      </c>
      <c r="D31" s="184"/>
      <c r="E31" s="184"/>
      <c r="F31" s="26" t="s">
        <v>29</v>
      </c>
      <c r="G31" s="184" t="s">
        <v>36</v>
      </c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30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30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30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30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134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30"/>
      <c r="I41" s="130"/>
      <c r="J41" s="32"/>
      <c r="K41" s="6"/>
      <c r="L41" s="131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31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31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31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34"/>
      <c r="F46" s="174">
        <v>0</v>
      </c>
      <c r="G46" s="175"/>
      <c r="H46" s="131"/>
      <c r="I46" s="131"/>
      <c r="J46" s="131"/>
      <c r="K46" s="6" t="s">
        <v>46</v>
      </c>
      <c r="L46" s="134"/>
      <c r="M46" s="170">
        <f>SUM(M40+M42+M43)+M44+M45</f>
        <v>2880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34"/>
      <c r="F47" s="168">
        <v>0</v>
      </c>
      <c r="G47" s="169"/>
      <c r="H47" s="131"/>
      <c r="I47" s="131"/>
      <c r="J47" s="131"/>
      <c r="K47" s="6" t="s">
        <v>48</v>
      </c>
      <c r="L47" s="134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34"/>
      <c r="F48" s="172">
        <f>SUM(F46:G47)</f>
        <v>0</v>
      </c>
      <c r="G48" s="173"/>
      <c r="H48" s="131"/>
      <c r="I48" s="131"/>
      <c r="J48" s="131"/>
      <c r="K48" s="6"/>
      <c r="L48" s="134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34"/>
      <c r="F49" s="168">
        <v>0</v>
      </c>
      <c r="G49" s="169"/>
      <c r="H49" s="131"/>
      <c r="I49" s="131"/>
      <c r="J49" s="131"/>
      <c r="K49" s="6"/>
      <c r="L49" s="134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34"/>
      <c r="F50" s="172">
        <f>SUM(F48:G49)</f>
        <v>0</v>
      </c>
      <c r="G50" s="173"/>
      <c r="H50" s="131"/>
      <c r="I50" s="131"/>
      <c r="J50" s="131"/>
      <c r="K50" s="6"/>
      <c r="L50" s="134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34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34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34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34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34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34"/>
      <c r="F56" s="166">
        <f>+M46-F55</f>
        <v>2880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2880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29"/>
      <c r="C59" s="130"/>
      <c r="D59" s="130"/>
      <c r="E59" s="130"/>
      <c r="F59" s="130"/>
      <c r="G59" s="130"/>
      <c r="H59" s="6"/>
      <c r="I59" s="130"/>
      <c r="J59" s="130"/>
      <c r="K59" s="130"/>
      <c r="L59" s="130"/>
      <c r="M59" s="130"/>
      <c r="N59" s="132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79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221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V78"/>
  <sheetViews>
    <sheetView topLeftCell="A2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48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5"/>
      <c r="M4" s="13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5" t="s">
        <v>2</v>
      </c>
      <c r="M5" s="13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26</v>
      </c>
      <c r="K8" s="130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5306.4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3"/>
      <c r="B11" s="209">
        <f>$M$9</f>
        <v>5306.4</v>
      </c>
      <c r="C11" s="210"/>
      <c r="D11" s="211" t="s">
        <v>230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229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 t="s">
        <v>228</v>
      </c>
      <c r="F16" s="130" t="s">
        <v>5</v>
      </c>
      <c r="G16" s="158" t="s">
        <v>12</v>
      </c>
      <c r="H16" s="158"/>
      <c r="I16" s="130" t="s">
        <v>13</v>
      </c>
      <c r="J16" s="18">
        <v>28</v>
      </c>
      <c r="K16" s="130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30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30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30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30" t="s">
        <v>29</v>
      </c>
      <c r="G27" s="158" t="s">
        <v>95</v>
      </c>
      <c r="H27" s="158"/>
      <c r="I27" s="158"/>
      <c r="J27" s="24">
        <v>437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95</v>
      </c>
      <c r="D28" s="158"/>
      <c r="E28" s="158"/>
      <c r="F28" s="26" t="s">
        <v>29</v>
      </c>
      <c r="G28" s="158" t="s">
        <v>75</v>
      </c>
      <c r="H28" s="158"/>
      <c r="I28" s="158"/>
      <c r="J28" s="24">
        <v>128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75</v>
      </c>
      <c r="D29" s="158"/>
      <c r="E29" s="158"/>
      <c r="F29" s="26" t="s">
        <v>29</v>
      </c>
      <c r="G29" s="158" t="s">
        <v>88</v>
      </c>
      <c r="H29" s="158"/>
      <c r="I29" s="158"/>
      <c r="J29" s="24">
        <v>12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88</v>
      </c>
      <c r="D30" s="184"/>
      <c r="E30" s="184"/>
      <c r="F30" s="26" t="s">
        <v>29</v>
      </c>
      <c r="G30" s="184" t="s">
        <v>90</v>
      </c>
      <c r="H30" s="184"/>
      <c r="I30" s="184"/>
      <c r="J30" s="27">
        <v>325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36</v>
      </c>
      <c r="D31" s="184"/>
      <c r="E31" s="184"/>
      <c r="F31" s="26" t="s">
        <v>29</v>
      </c>
      <c r="G31" s="184" t="s">
        <v>36</v>
      </c>
      <c r="H31" s="184"/>
      <c r="I31" s="184"/>
      <c r="J31" s="27">
        <v>100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30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30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30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30"/>
      <c r="G39" s="154"/>
      <c r="H39" s="154"/>
      <c r="I39" s="154"/>
      <c r="J39" s="29">
        <f>SUM(J27:J38)</f>
        <v>1002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134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30"/>
      <c r="I41" s="130"/>
      <c r="J41" s="32"/>
      <c r="K41" s="6"/>
      <c r="L41" s="131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111*2</f>
        <v>222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31" t="s">
        <v>33</v>
      </c>
      <c r="M43" s="176">
        <f>J39*J40</f>
        <v>2204.4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31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31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34"/>
      <c r="F46" s="174">
        <v>0</v>
      </c>
      <c r="G46" s="175"/>
      <c r="H46" s="131"/>
      <c r="I46" s="131"/>
      <c r="J46" s="131"/>
      <c r="K46" s="6" t="s">
        <v>46</v>
      </c>
      <c r="L46" s="134"/>
      <c r="M46" s="170">
        <f>SUM(M40+M42+M43)+M44+M45</f>
        <v>5306.4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34"/>
      <c r="F47" s="168">
        <v>0</v>
      </c>
      <c r="G47" s="169"/>
      <c r="H47" s="131"/>
      <c r="I47" s="131"/>
      <c r="J47" s="131"/>
      <c r="K47" s="6" t="s">
        <v>48</v>
      </c>
      <c r="L47" s="134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34"/>
      <c r="F48" s="172">
        <f>SUM(F46:G47)</f>
        <v>0</v>
      </c>
      <c r="G48" s="173"/>
      <c r="H48" s="131"/>
      <c r="I48" s="131"/>
      <c r="J48" s="131"/>
      <c r="K48" s="6"/>
      <c r="L48" s="134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34"/>
      <c r="F49" s="168">
        <v>0</v>
      </c>
      <c r="G49" s="169"/>
      <c r="H49" s="131"/>
      <c r="I49" s="131"/>
      <c r="J49" s="131"/>
      <c r="K49" s="6"/>
      <c r="L49" s="134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34"/>
      <c r="F50" s="172">
        <f>SUM(F48:G49)</f>
        <v>0</v>
      </c>
      <c r="G50" s="173"/>
      <c r="H50" s="131"/>
      <c r="I50" s="131"/>
      <c r="J50" s="131"/>
      <c r="K50" s="6"/>
      <c r="L50" s="134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34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34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34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34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34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34"/>
      <c r="F56" s="166">
        <f>+M46-F55</f>
        <v>5306.4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5306.4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29"/>
      <c r="C59" s="130"/>
      <c r="D59" s="130"/>
      <c r="E59" s="130"/>
      <c r="F59" s="130"/>
      <c r="G59" s="130"/>
      <c r="H59" s="6"/>
      <c r="I59" s="130"/>
      <c r="J59" s="130"/>
      <c r="K59" s="130"/>
      <c r="L59" s="130"/>
      <c r="M59" s="130"/>
      <c r="N59" s="132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220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221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V78"/>
  <sheetViews>
    <sheetView topLeftCell="A7" zoomScaleNormal="100" workbookViewId="0">
      <selection activeCell="R13" sqref="R1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47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5"/>
      <c r="M4" s="13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5" t="s">
        <v>2</v>
      </c>
      <c r="M5" s="13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26</v>
      </c>
      <c r="K8" s="130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1966.8000000000002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3"/>
      <c r="B11" s="209">
        <f>$M$9</f>
        <v>1966.8000000000002</v>
      </c>
      <c r="C11" s="210"/>
      <c r="D11" s="211" t="s">
        <v>235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217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28</v>
      </c>
      <c r="F16" s="130" t="s">
        <v>5</v>
      </c>
      <c r="G16" s="158" t="s">
        <v>12</v>
      </c>
      <c r="H16" s="158"/>
      <c r="I16" s="130" t="s">
        <v>13</v>
      </c>
      <c r="J16" s="18">
        <v>28</v>
      </c>
      <c r="K16" s="130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30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30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30" t="s">
        <v>29</v>
      </c>
      <c r="F25" s="176">
        <v>880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30" t="s">
        <v>29</v>
      </c>
      <c r="G27" s="158" t="s">
        <v>74</v>
      </c>
      <c r="H27" s="158"/>
      <c r="I27" s="158"/>
      <c r="J27" s="24">
        <v>197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73</v>
      </c>
      <c r="D28" s="158"/>
      <c r="E28" s="158"/>
      <c r="F28" s="26" t="s">
        <v>29</v>
      </c>
      <c r="G28" s="158" t="s">
        <v>90</v>
      </c>
      <c r="H28" s="158"/>
      <c r="I28" s="158"/>
      <c r="J28" s="24">
        <v>197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30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30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30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30"/>
      <c r="G39" s="154"/>
      <c r="H39" s="154"/>
      <c r="I39" s="154"/>
      <c r="J39" s="29">
        <f>SUM(J27:J38)</f>
        <v>494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134"/>
      <c r="M40" s="178">
        <f>M25</f>
        <v>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30"/>
      <c r="I41" s="130"/>
      <c r="J41" s="32"/>
      <c r="K41" s="6"/>
      <c r="L41" s="131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31" t="s">
        <v>33</v>
      </c>
      <c r="M43" s="176">
        <f>J39*J40</f>
        <v>1086.8000000000002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31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31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34"/>
      <c r="F46" s="174">
        <v>0</v>
      </c>
      <c r="G46" s="175"/>
      <c r="H46" s="131"/>
      <c r="I46" s="131"/>
      <c r="J46" s="131"/>
      <c r="K46" s="6" t="s">
        <v>46</v>
      </c>
      <c r="L46" s="134"/>
      <c r="M46" s="170">
        <f>SUM(M40+M42+M43)+M44+M45</f>
        <v>1966.8000000000002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34"/>
      <c r="F47" s="168">
        <v>0</v>
      </c>
      <c r="G47" s="169"/>
      <c r="H47" s="131"/>
      <c r="I47" s="131"/>
      <c r="J47" s="131"/>
      <c r="K47" s="6" t="s">
        <v>48</v>
      </c>
      <c r="L47" s="134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34"/>
      <c r="F48" s="172">
        <f>SUM(F46:G47)</f>
        <v>0</v>
      </c>
      <c r="G48" s="173"/>
      <c r="H48" s="131"/>
      <c r="I48" s="131"/>
      <c r="J48" s="131"/>
      <c r="K48" s="6"/>
      <c r="L48" s="134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34"/>
      <c r="F49" s="168">
        <v>0</v>
      </c>
      <c r="G49" s="169"/>
      <c r="H49" s="131"/>
      <c r="I49" s="131"/>
      <c r="J49" s="131"/>
      <c r="K49" s="6"/>
      <c r="L49" s="134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34"/>
      <c r="F50" s="172">
        <f>SUM(F48:G49)</f>
        <v>0</v>
      </c>
      <c r="G50" s="173"/>
      <c r="H50" s="131"/>
      <c r="I50" s="131"/>
      <c r="J50" s="131"/>
      <c r="K50" s="6"/>
      <c r="L50" s="134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34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34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34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34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34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34"/>
      <c r="F56" s="166">
        <f>+M46-F55</f>
        <v>1966.8000000000002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1966.8000000000002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29"/>
      <c r="C59" s="130"/>
      <c r="D59" s="130"/>
      <c r="E59" s="130"/>
      <c r="F59" s="130"/>
      <c r="G59" s="130"/>
      <c r="H59" s="6"/>
      <c r="I59" s="130"/>
      <c r="J59" s="130"/>
      <c r="K59" s="130"/>
      <c r="L59" s="130"/>
      <c r="M59" s="130"/>
      <c r="N59" s="132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218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219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V78"/>
  <sheetViews>
    <sheetView topLeftCell="A10" zoomScaleNormal="100" workbookViewId="0">
      <selection activeCell="F29" sqref="F29:F3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46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2"/>
      <c r="M4" s="12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2" t="s">
        <v>2</v>
      </c>
      <c r="M5" s="12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123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4842.8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6"/>
      <c r="B11" s="209">
        <f>$M$9</f>
        <v>4842.8</v>
      </c>
      <c r="C11" s="210"/>
      <c r="D11" s="211" t="s">
        <v>204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206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25</v>
      </c>
      <c r="F16" s="123" t="s">
        <v>5</v>
      </c>
      <c r="G16" s="158" t="s">
        <v>12</v>
      </c>
      <c r="H16" s="158"/>
      <c r="I16" s="123" t="s">
        <v>13</v>
      </c>
      <c r="J16" s="18">
        <v>27</v>
      </c>
      <c r="K16" s="123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23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23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23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23" t="s">
        <v>29</v>
      </c>
      <c r="G27" s="158" t="s">
        <v>95</v>
      </c>
      <c r="H27" s="158"/>
      <c r="I27" s="158"/>
      <c r="J27" s="24">
        <v>437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95</v>
      </c>
      <c r="D28" s="158"/>
      <c r="E28" s="158"/>
      <c r="F28" s="26" t="s">
        <v>29</v>
      </c>
      <c r="G28" s="158" t="s">
        <v>98</v>
      </c>
      <c r="H28" s="158"/>
      <c r="I28" s="158"/>
      <c r="J28" s="24">
        <v>57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201</v>
      </c>
      <c r="D29" s="158"/>
      <c r="E29" s="158"/>
      <c r="F29" s="26" t="s">
        <v>29</v>
      </c>
      <c r="G29" s="158" t="s">
        <v>95</v>
      </c>
      <c r="H29" s="158"/>
      <c r="I29" s="158"/>
      <c r="J29" s="24">
        <v>57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95</v>
      </c>
      <c r="D30" s="184"/>
      <c r="E30" s="184"/>
      <c r="F30" s="26" t="s">
        <v>29</v>
      </c>
      <c r="G30" s="184" t="s">
        <v>90</v>
      </c>
      <c r="H30" s="184"/>
      <c r="I30" s="184"/>
      <c r="J30" s="27">
        <v>437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36</v>
      </c>
      <c r="D31" s="184"/>
      <c r="E31" s="184"/>
      <c r="F31" s="26" t="s">
        <v>29</v>
      </c>
      <c r="G31" s="184" t="s">
        <v>36</v>
      </c>
      <c r="H31" s="184"/>
      <c r="I31" s="184"/>
      <c r="J31" s="27">
        <v>100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23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23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23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23"/>
      <c r="G39" s="154"/>
      <c r="H39" s="154"/>
      <c r="I39" s="154"/>
      <c r="J39" s="29">
        <f>SUM(J27:J38)</f>
        <v>1088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27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23"/>
      <c r="I41" s="123"/>
      <c r="J41" s="32"/>
      <c r="K41" s="6"/>
      <c r="L41" s="128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111*2</f>
        <v>222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28" t="s">
        <v>33</v>
      </c>
      <c r="M43" s="176">
        <f>J39*J40</f>
        <v>1740.8000000000002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8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8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27"/>
      <c r="F46" s="174">
        <v>0</v>
      </c>
      <c r="G46" s="175"/>
      <c r="H46" s="128"/>
      <c r="I46" s="128"/>
      <c r="J46" s="128"/>
      <c r="K46" s="6" t="s">
        <v>46</v>
      </c>
      <c r="L46" s="127"/>
      <c r="M46" s="170">
        <f>SUM(M40+M42+M43)+M44+M45</f>
        <v>4842.8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27"/>
      <c r="F47" s="168">
        <v>0</v>
      </c>
      <c r="G47" s="169"/>
      <c r="H47" s="128"/>
      <c r="I47" s="128"/>
      <c r="J47" s="128"/>
      <c r="K47" s="6" t="s">
        <v>48</v>
      </c>
      <c r="L47" s="127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27"/>
      <c r="F48" s="172">
        <f>SUM(F46:G47)</f>
        <v>0</v>
      </c>
      <c r="G48" s="173"/>
      <c r="H48" s="128"/>
      <c r="I48" s="128"/>
      <c r="J48" s="128"/>
      <c r="K48" s="6"/>
      <c r="L48" s="127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27"/>
      <c r="F49" s="168">
        <v>0</v>
      </c>
      <c r="G49" s="169"/>
      <c r="H49" s="128"/>
      <c r="I49" s="128"/>
      <c r="J49" s="128"/>
      <c r="K49" s="6"/>
      <c r="L49" s="127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27"/>
      <c r="F50" s="172">
        <f>SUM(F48:G49)</f>
        <v>0</v>
      </c>
      <c r="G50" s="173"/>
      <c r="H50" s="128"/>
      <c r="I50" s="128"/>
      <c r="J50" s="128"/>
      <c r="K50" s="6"/>
      <c r="L50" s="127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27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27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27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27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27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27"/>
      <c r="F56" s="166">
        <f>+M46-F55</f>
        <v>4842.8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4842.8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24"/>
      <c r="C59" s="123"/>
      <c r="D59" s="123"/>
      <c r="E59" s="123"/>
      <c r="F59" s="123"/>
      <c r="G59" s="123"/>
      <c r="H59" s="6"/>
      <c r="I59" s="123"/>
      <c r="J59" s="123"/>
      <c r="K59" s="123"/>
      <c r="L59" s="123"/>
      <c r="M59" s="123"/>
      <c r="N59" s="125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202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203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FF0000"/>
  </sheetPr>
  <dimension ref="A1:V78"/>
  <sheetViews>
    <sheetView tabSelected="1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45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2"/>
      <c r="M4" s="12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2" t="s">
        <v>2</v>
      </c>
      <c r="M5" s="12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123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4668.3999999999996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6"/>
      <c r="B11" s="209">
        <f>$M$9</f>
        <v>4668.3999999999996</v>
      </c>
      <c r="C11" s="210"/>
      <c r="D11" s="211" t="s">
        <v>205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236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11</v>
      </c>
      <c r="F16" s="123" t="s">
        <v>5</v>
      </c>
      <c r="G16" s="158" t="s">
        <v>181</v>
      </c>
      <c r="H16" s="158"/>
      <c r="I16" s="123" t="s">
        <v>13</v>
      </c>
      <c r="J16" s="18">
        <v>13</v>
      </c>
      <c r="K16" s="123" t="s">
        <v>14</v>
      </c>
      <c r="L16" s="158" t="s">
        <v>181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23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23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23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23" t="s">
        <v>29</v>
      </c>
      <c r="G27" s="158" t="s">
        <v>95</v>
      </c>
      <c r="H27" s="158"/>
      <c r="I27" s="158"/>
      <c r="J27" s="24">
        <v>437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95</v>
      </c>
      <c r="D28" s="158"/>
      <c r="E28" s="158"/>
      <c r="F28" s="26" t="s">
        <v>29</v>
      </c>
      <c r="G28" s="158" t="s">
        <v>98</v>
      </c>
      <c r="H28" s="158"/>
      <c r="I28" s="158"/>
      <c r="J28" s="24">
        <v>57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201</v>
      </c>
      <c r="D29" s="158"/>
      <c r="E29" s="158"/>
      <c r="F29" s="26" t="s">
        <v>29</v>
      </c>
      <c r="G29" s="158" t="s">
        <v>90</v>
      </c>
      <c r="H29" s="158"/>
      <c r="I29" s="158"/>
      <c r="J29" s="24">
        <v>385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36</v>
      </c>
      <c r="D30" s="184"/>
      <c r="E30" s="184"/>
      <c r="F30" s="26"/>
      <c r="G30" s="184" t="s">
        <v>36</v>
      </c>
      <c r="H30" s="184"/>
      <c r="I30" s="184"/>
      <c r="J30" s="27">
        <v>100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/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23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23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23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23"/>
      <c r="G39" s="154"/>
      <c r="H39" s="154"/>
      <c r="I39" s="154"/>
      <c r="J39" s="29">
        <f>SUM(J27:J38)</f>
        <v>979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27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23"/>
      <c r="I41" s="123"/>
      <c r="J41" s="32"/>
      <c r="K41" s="6"/>
      <c r="L41" s="128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111*2</f>
        <v>222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28" t="s">
        <v>33</v>
      </c>
      <c r="M43" s="176">
        <f>J39*J40</f>
        <v>1566.4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8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8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27"/>
      <c r="F46" s="174">
        <v>0</v>
      </c>
      <c r="G46" s="175"/>
      <c r="H46" s="128"/>
      <c r="I46" s="128"/>
      <c r="J46" s="128"/>
      <c r="K46" s="6" t="s">
        <v>46</v>
      </c>
      <c r="L46" s="127"/>
      <c r="M46" s="170">
        <f>SUM(M40+M42+M43)+M44+M45</f>
        <v>4668.3999999999996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27"/>
      <c r="F47" s="168">
        <v>0</v>
      </c>
      <c r="G47" s="169"/>
      <c r="H47" s="128"/>
      <c r="I47" s="128"/>
      <c r="J47" s="128"/>
      <c r="K47" s="6" t="s">
        <v>48</v>
      </c>
      <c r="L47" s="127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27"/>
      <c r="F48" s="172">
        <f>SUM(F46:G47)</f>
        <v>0</v>
      </c>
      <c r="G48" s="173"/>
      <c r="H48" s="128"/>
      <c r="I48" s="128"/>
      <c r="J48" s="128"/>
      <c r="K48" s="6"/>
      <c r="L48" s="127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27"/>
      <c r="F49" s="168">
        <v>0</v>
      </c>
      <c r="G49" s="169"/>
      <c r="H49" s="128"/>
      <c r="I49" s="128"/>
      <c r="J49" s="128"/>
      <c r="K49" s="6"/>
      <c r="L49" s="127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27"/>
      <c r="F50" s="172">
        <f>SUM(F48:G49)</f>
        <v>0</v>
      </c>
      <c r="G50" s="173"/>
      <c r="H50" s="128"/>
      <c r="I50" s="128"/>
      <c r="J50" s="128"/>
      <c r="K50" s="6"/>
      <c r="L50" s="127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27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27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27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27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27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27"/>
      <c r="F56" s="166">
        <f>+M46-F55</f>
        <v>4668.3999999999996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4668.3999999999996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24"/>
      <c r="C59" s="123"/>
      <c r="D59" s="123"/>
      <c r="E59" s="123"/>
      <c r="F59" s="123"/>
      <c r="G59" s="123"/>
      <c r="H59" s="6"/>
      <c r="I59" s="123"/>
      <c r="J59" s="123"/>
      <c r="K59" s="123"/>
      <c r="L59" s="123"/>
      <c r="M59" s="123"/>
      <c r="N59" s="125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202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203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44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2"/>
      <c r="M4" s="12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2" t="s">
        <v>2</v>
      </c>
      <c r="M5" s="12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21</v>
      </c>
      <c r="K8" s="123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4842.8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26"/>
      <c r="B11" s="209">
        <f>$M$9</f>
        <v>4842.8</v>
      </c>
      <c r="C11" s="210"/>
      <c r="D11" s="211" t="s">
        <v>204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200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4</v>
      </c>
      <c r="F16" s="123" t="s">
        <v>5</v>
      </c>
      <c r="G16" s="158" t="s">
        <v>181</v>
      </c>
      <c r="H16" s="158"/>
      <c r="I16" s="123" t="s">
        <v>13</v>
      </c>
      <c r="J16" s="18">
        <v>6</v>
      </c>
      <c r="K16" s="123" t="s">
        <v>14</v>
      </c>
      <c r="L16" s="158" t="s">
        <v>181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23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23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23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23" t="s">
        <v>29</v>
      </c>
      <c r="G27" s="158" t="s">
        <v>95</v>
      </c>
      <c r="H27" s="158"/>
      <c r="I27" s="158"/>
      <c r="J27" s="24">
        <v>437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95</v>
      </c>
      <c r="D28" s="158"/>
      <c r="E28" s="158"/>
      <c r="F28" s="26" t="s">
        <v>29</v>
      </c>
      <c r="G28" s="158" t="s">
        <v>98</v>
      </c>
      <c r="H28" s="158"/>
      <c r="I28" s="158"/>
      <c r="J28" s="24">
        <v>57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201</v>
      </c>
      <c r="D29" s="158"/>
      <c r="E29" s="158"/>
      <c r="F29" s="26" t="s">
        <v>29</v>
      </c>
      <c r="G29" s="158" t="s">
        <v>95</v>
      </c>
      <c r="H29" s="158"/>
      <c r="I29" s="158"/>
      <c r="J29" s="24">
        <v>57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95</v>
      </c>
      <c r="D30" s="184"/>
      <c r="E30" s="184"/>
      <c r="F30" s="26" t="s">
        <v>29</v>
      </c>
      <c r="G30" s="184" t="s">
        <v>90</v>
      </c>
      <c r="H30" s="184"/>
      <c r="I30" s="184"/>
      <c r="J30" s="27">
        <v>437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36</v>
      </c>
      <c r="D31" s="184"/>
      <c r="E31" s="184"/>
      <c r="F31" s="26" t="s">
        <v>29</v>
      </c>
      <c r="G31" s="184" t="s">
        <v>36</v>
      </c>
      <c r="H31" s="184"/>
      <c r="I31" s="184"/>
      <c r="J31" s="27">
        <v>100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23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23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23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23"/>
      <c r="G39" s="154"/>
      <c r="H39" s="154"/>
      <c r="I39" s="154"/>
      <c r="J39" s="29">
        <f>SUM(J27:J38)</f>
        <v>1088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27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23"/>
      <c r="I41" s="123"/>
      <c r="J41" s="32"/>
      <c r="K41" s="6"/>
      <c r="L41" s="128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111*2</f>
        <v>222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28" t="s">
        <v>33</v>
      </c>
      <c r="M43" s="176">
        <f>J39*J40</f>
        <v>1740.8000000000002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28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28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27"/>
      <c r="F46" s="174">
        <v>0</v>
      </c>
      <c r="G46" s="175"/>
      <c r="H46" s="128"/>
      <c r="I46" s="128"/>
      <c r="J46" s="128"/>
      <c r="K46" s="6" t="s">
        <v>46</v>
      </c>
      <c r="L46" s="127"/>
      <c r="M46" s="170">
        <f>SUM(M40+M42+M43)+M44+M45</f>
        <v>4842.8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27"/>
      <c r="F47" s="168">
        <v>0</v>
      </c>
      <c r="G47" s="169"/>
      <c r="H47" s="128"/>
      <c r="I47" s="128"/>
      <c r="J47" s="128"/>
      <c r="K47" s="6" t="s">
        <v>48</v>
      </c>
      <c r="L47" s="127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27"/>
      <c r="F48" s="172">
        <f>SUM(F46:G47)</f>
        <v>0</v>
      </c>
      <c r="G48" s="173"/>
      <c r="H48" s="128"/>
      <c r="I48" s="128"/>
      <c r="J48" s="128"/>
      <c r="K48" s="6"/>
      <c r="L48" s="127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27"/>
      <c r="F49" s="168">
        <v>0</v>
      </c>
      <c r="G49" s="169"/>
      <c r="H49" s="128"/>
      <c r="I49" s="128"/>
      <c r="J49" s="128"/>
      <c r="K49" s="6"/>
      <c r="L49" s="127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27"/>
      <c r="F50" s="172">
        <f>SUM(F48:G49)</f>
        <v>0</v>
      </c>
      <c r="G50" s="173"/>
      <c r="H50" s="128"/>
      <c r="I50" s="128"/>
      <c r="J50" s="128"/>
      <c r="K50" s="6"/>
      <c r="L50" s="127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27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27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27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27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27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27"/>
      <c r="F56" s="166">
        <f>+M46-F55</f>
        <v>4842.8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4842.8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24"/>
      <c r="C59" s="123"/>
      <c r="D59" s="123"/>
      <c r="E59" s="123"/>
      <c r="F59" s="123"/>
      <c r="G59" s="123"/>
      <c r="H59" s="6"/>
      <c r="I59" s="123"/>
      <c r="J59" s="123"/>
      <c r="K59" s="123"/>
      <c r="L59" s="123"/>
      <c r="M59" s="123"/>
      <c r="N59" s="125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202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203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V78"/>
  <sheetViews>
    <sheetView topLeftCell="A37" zoomScaleNormal="100" workbookViewId="0">
      <selection activeCell="Q47" sqref="Q4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43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1"/>
      <c r="M4" s="12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1" t="s">
        <v>2</v>
      </c>
      <c r="M5" s="12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6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880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9"/>
      <c r="B11" s="209">
        <f>$M$9</f>
        <v>880</v>
      </c>
      <c r="C11" s="210"/>
      <c r="D11" s="211" t="s">
        <v>198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197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21</v>
      </c>
      <c r="F16" s="116" t="s">
        <v>5</v>
      </c>
      <c r="G16" s="158" t="s">
        <v>12</v>
      </c>
      <c r="H16" s="158"/>
      <c r="I16" s="116" t="s">
        <v>13</v>
      </c>
      <c r="J16" s="18">
        <v>21</v>
      </c>
      <c r="K16" s="116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6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16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16" t="s">
        <v>29</v>
      </c>
      <c r="F25" s="176">
        <v>880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16" t="s">
        <v>29</v>
      </c>
      <c r="G27" s="158" t="s">
        <v>125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125</v>
      </c>
      <c r="D28" s="158"/>
      <c r="E28" s="158"/>
      <c r="F28" s="26" t="s">
        <v>29</v>
      </c>
      <c r="G28" s="158" t="s">
        <v>90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16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16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16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16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20"/>
      <c r="M40" s="178">
        <f>M25</f>
        <v>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16"/>
      <c r="I41" s="116"/>
      <c r="J41" s="32"/>
      <c r="K41" s="6"/>
      <c r="L41" s="117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7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7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7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20"/>
      <c r="F46" s="174">
        <v>0</v>
      </c>
      <c r="G46" s="175"/>
      <c r="H46" s="117"/>
      <c r="I46" s="117"/>
      <c r="J46" s="117"/>
      <c r="K46" s="6" t="s">
        <v>46</v>
      </c>
      <c r="L46" s="120"/>
      <c r="M46" s="170">
        <f>SUM(M40+M42+M43)+M44+M45</f>
        <v>880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20"/>
      <c r="F47" s="168">
        <v>0</v>
      </c>
      <c r="G47" s="169"/>
      <c r="H47" s="117"/>
      <c r="I47" s="117"/>
      <c r="J47" s="117"/>
      <c r="K47" s="6" t="s">
        <v>48</v>
      </c>
      <c r="L47" s="120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20"/>
      <c r="F48" s="172">
        <f>SUM(F46:G47)</f>
        <v>0</v>
      </c>
      <c r="G48" s="173"/>
      <c r="H48" s="117"/>
      <c r="I48" s="117"/>
      <c r="J48" s="117"/>
      <c r="K48" s="6"/>
      <c r="L48" s="120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20"/>
      <c r="F49" s="168">
        <v>0</v>
      </c>
      <c r="G49" s="169"/>
      <c r="H49" s="117"/>
      <c r="I49" s="117"/>
      <c r="J49" s="117"/>
      <c r="K49" s="6"/>
      <c r="L49" s="120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20"/>
      <c r="F50" s="172">
        <f>SUM(F48:G49)</f>
        <v>0</v>
      </c>
      <c r="G50" s="173"/>
      <c r="H50" s="117"/>
      <c r="I50" s="117"/>
      <c r="J50" s="117"/>
      <c r="K50" s="6"/>
      <c r="L50" s="120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20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20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20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20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20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20"/>
      <c r="F56" s="166">
        <f>+M46-F55</f>
        <v>880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880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15"/>
      <c r="C59" s="116"/>
      <c r="D59" s="116"/>
      <c r="E59" s="116"/>
      <c r="F59" s="116"/>
      <c r="G59" s="116"/>
      <c r="H59" s="6"/>
      <c r="I59" s="116"/>
      <c r="J59" s="116"/>
      <c r="K59" s="116"/>
      <c r="L59" s="116"/>
      <c r="M59" s="116"/>
      <c r="N59" s="118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199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196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V78"/>
  <sheetViews>
    <sheetView zoomScaleNormal="100" workbookViewId="0">
      <selection activeCell="S16" sqref="S1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42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1"/>
      <c r="M4" s="12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1" t="s">
        <v>2</v>
      </c>
      <c r="M5" s="12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6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2642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9"/>
      <c r="B11" s="209">
        <f>$M$9</f>
        <v>2642</v>
      </c>
      <c r="C11" s="210"/>
      <c r="D11" s="211" t="s">
        <v>195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194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22</v>
      </c>
      <c r="F16" s="116" t="s">
        <v>5</v>
      </c>
      <c r="G16" s="158" t="s">
        <v>12</v>
      </c>
      <c r="H16" s="158"/>
      <c r="I16" s="116" t="s">
        <v>13</v>
      </c>
      <c r="J16" s="18">
        <v>22</v>
      </c>
      <c r="K16" s="116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6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16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16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16" t="s">
        <v>29</v>
      </c>
      <c r="G27" s="158" t="s">
        <v>69</v>
      </c>
      <c r="H27" s="158"/>
      <c r="I27" s="158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69</v>
      </c>
      <c r="D28" s="158"/>
      <c r="E28" s="158"/>
      <c r="F28" s="26" t="s">
        <v>29</v>
      </c>
      <c r="G28" s="158" t="s">
        <v>90</v>
      </c>
      <c r="H28" s="158"/>
      <c r="I28" s="158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16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16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16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16"/>
      <c r="G39" s="154"/>
      <c r="H39" s="154"/>
      <c r="I39" s="154"/>
      <c r="J39" s="29">
        <f>SUM(J27:J38)</f>
        <v>620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20"/>
      <c r="M40" s="178">
        <f>M25</f>
        <v>1200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16"/>
      <c r="I41" s="116"/>
      <c r="J41" s="32"/>
      <c r="K41" s="6"/>
      <c r="L41" s="117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225*2</f>
        <v>450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7" t="s">
        <v>33</v>
      </c>
      <c r="M43" s="176">
        <f>J39*J40</f>
        <v>992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7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7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20"/>
      <c r="F46" s="174">
        <v>0</v>
      </c>
      <c r="G46" s="175"/>
      <c r="H46" s="117"/>
      <c r="I46" s="117"/>
      <c r="J46" s="117"/>
      <c r="K46" s="6" t="s">
        <v>46</v>
      </c>
      <c r="L46" s="120"/>
      <c r="M46" s="170">
        <f>SUM(M40+M42+M43)+M44+M45</f>
        <v>2642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20"/>
      <c r="F47" s="168">
        <v>0</v>
      </c>
      <c r="G47" s="169"/>
      <c r="H47" s="117"/>
      <c r="I47" s="117"/>
      <c r="J47" s="117"/>
      <c r="K47" s="6" t="s">
        <v>48</v>
      </c>
      <c r="L47" s="120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20"/>
      <c r="F48" s="172">
        <f>SUM(F46:G47)</f>
        <v>0</v>
      </c>
      <c r="G48" s="173"/>
      <c r="H48" s="117"/>
      <c r="I48" s="117"/>
      <c r="J48" s="117"/>
      <c r="K48" s="6"/>
      <c r="L48" s="120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20"/>
      <c r="F49" s="168">
        <v>0</v>
      </c>
      <c r="G49" s="169"/>
      <c r="H49" s="117"/>
      <c r="I49" s="117"/>
      <c r="J49" s="117"/>
      <c r="K49" s="6"/>
      <c r="L49" s="120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20"/>
      <c r="F50" s="172">
        <f>SUM(F48:G49)</f>
        <v>0</v>
      </c>
      <c r="G50" s="173"/>
      <c r="H50" s="117"/>
      <c r="I50" s="117"/>
      <c r="J50" s="117"/>
      <c r="K50" s="6"/>
      <c r="L50" s="120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20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20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20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20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20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20"/>
      <c r="F56" s="166">
        <f>+M46-F55</f>
        <v>2642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2642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15"/>
      <c r="C59" s="116"/>
      <c r="D59" s="116"/>
      <c r="E59" s="116"/>
      <c r="F59" s="116"/>
      <c r="G59" s="116"/>
      <c r="H59" s="6"/>
      <c r="I59" s="116"/>
      <c r="J59" s="116"/>
      <c r="K59" s="116"/>
      <c r="L59" s="116"/>
      <c r="M59" s="116"/>
      <c r="N59" s="118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187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118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FF0000"/>
  </sheetPr>
  <dimension ref="A1:V78"/>
  <sheetViews>
    <sheetView topLeftCell="A6" zoomScaleNormal="100" workbookViewId="0">
      <selection activeCell="J25" sqref="J2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41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21"/>
      <c r="M4" s="121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21" t="s">
        <v>2</v>
      </c>
      <c r="M5" s="121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20</v>
      </c>
      <c r="K8" s="116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1819.2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9"/>
      <c r="B11" s="209">
        <f>$M$9</f>
        <v>1819.2</v>
      </c>
      <c r="C11" s="210"/>
      <c r="D11" s="211" t="s">
        <v>126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207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21</v>
      </c>
      <c r="F16" s="116" t="s">
        <v>5</v>
      </c>
      <c r="G16" s="158" t="s">
        <v>12</v>
      </c>
      <c r="H16" s="158"/>
      <c r="I16" s="116" t="s">
        <v>13</v>
      </c>
      <c r="J16" s="18">
        <v>21</v>
      </c>
      <c r="K16" s="116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16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16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16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16" t="s">
        <v>29</v>
      </c>
      <c r="G27" s="158" t="s">
        <v>125</v>
      </c>
      <c r="H27" s="158"/>
      <c r="I27" s="158"/>
      <c r="J27" s="24">
        <v>86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125</v>
      </c>
      <c r="D28" s="158"/>
      <c r="E28" s="158"/>
      <c r="F28" s="26" t="s">
        <v>29</v>
      </c>
      <c r="G28" s="158" t="s">
        <v>90</v>
      </c>
      <c r="H28" s="158"/>
      <c r="I28" s="158"/>
      <c r="J28" s="24">
        <v>86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16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16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16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16"/>
      <c r="G39" s="154"/>
      <c r="H39" s="154"/>
      <c r="I39" s="154"/>
      <c r="J39" s="29">
        <f>SUM(J27:J38)</f>
        <v>272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20"/>
      <c r="M40" s="178">
        <f>M25</f>
        <v>1200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16"/>
      <c r="I41" s="116"/>
      <c r="J41" s="32"/>
      <c r="K41" s="6"/>
      <c r="L41" s="117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92*2</f>
        <v>184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7" t="s">
        <v>33</v>
      </c>
      <c r="M43" s="176">
        <f>J39*J40</f>
        <v>435.20000000000005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7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7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20"/>
      <c r="F46" s="174">
        <v>0</v>
      </c>
      <c r="G46" s="175"/>
      <c r="H46" s="117"/>
      <c r="I46" s="117"/>
      <c r="J46" s="117"/>
      <c r="K46" s="6" t="s">
        <v>46</v>
      </c>
      <c r="L46" s="120"/>
      <c r="M46" s="170">
        <f>SUM(M40+M42+M43)+M44+M45</f>
        <v>1819.2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20"/>
      <c r="F47" s="168">
        <v>0</v>
      </c>
      <c r="G47" s="169"/>
      <c r="H47" s="117"/>
      <c r="I47" s="117"/>
      <c r="J47" s="117"/>
      <c r="K47" s="6" t="s">
        <v>48</v>
      </c>
      <c r="L47" s="120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20"/>
      <c r="F48" s="172">
        <f>SUM(F46:G47)</f>
        <v>0</v>
      </c>
      <c r="G48" s="173"/>
      <c r="H48" s="117"/>
      <c r="I48" s="117"/>
      <c r="J48" s="117"/>
      <c r="K48" s="6"/>
      <c r="L48" s="120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20"/>
      <c r="F49" s="168">
        <v>0</v>
      </c>
      <c r="G49" s="169"/>
      <c r="H49" s="117"/>
      <c r="I49" s="117"/>
      <c r="J49" s="117"/>
      <c r="K49" s="6"/>
      <c r="L49" s="120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20"/>
      <c r="F50" s="172">
        <f>SUM(F48:G49)</f>
        <v>0</v>
      </c>
      <c r="G50" s="173"/>
      <c r="H50" s="117"/>
      <c r="I50" s="117"/>
      <c r="J50" s="117"/>
      <c r="K50" s="6"/>
      <c r="L50" s="120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20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20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20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20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20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20"/>
      <c r="F56" s="166">
        <f>+M46-F55</f>
        <v>1819.2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1819.2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15"/>
      <c r="C59" s="116"/>
      <c r="D59" s="116"/>
      <c r="E59" s="116"/>
      <c r="F59" s="116"/>
      <c r="G59" s="116"/>
      <c r="H59" s="6"/>
      <c r="I59" s="116"/>
      <c r="J59" s="116"/>
      <c r="K59" s="116"/>
      <c r="L59" s="116"/>
      <c r="M59" s="116"/>
      <c r="N59" s="118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187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118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78"/>
  <sheetViews>
    <sheetView zoomScaleNormal="100" workbookViewId="0">
      <selection activeCell="P22" sqref="P2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40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640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640</v>
      </c>
      <c r="C11" s="210"/>
      <c r="D11" s="211" t="s">
        <v>191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192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109" t="s">
        <v>5</v>
      </c>
      <c r="G16" s="158" t="s">
        <v>12</v>
      </c>
      <c r="H16" s="158"/>
      <c r="I16" s="109" t="s">
        <v>13</v>
      </c>
      <c r="J16" s="18">
        <v>20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640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125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125</v>
      </c>
      <c r="D28" s="158"/>
      <c r="E28" s="158"/>
      <c r="F28" s="26" t="s">
        <v>29</v>
      </c>
      <c r="G28" s="158" t="s">
        <v>90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13"/>
      <c r="M40" s="178">
        <f>M25</f>
        <v>640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640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640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640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193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122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78"/>
  <sheetViews>
    <sheetView topLeftCell="A40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39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640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640</v>
      </c>
      <c r="C11" s="210"/>
      <c r="D11" s="211" t="s">
        <v>191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188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109" t="s">
        <v>5</v>
      </c>
      <c r="G16" s="158" t="s">
        <v>12</v>
      </c>
      <c r="H16" s="158"/>
      <c r="I16" s="109" t="s">
        <v>13</v>
      </c>
      <c r="J16" s="18">
        <v>20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640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186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112</v>
      </c>
      <c r="D28" s="158"/>
      <c r="E28" s="158"/>
      <c r="F28" s="26" t="s">
        <v>29</v>
      </c>
      <c r="G28" s="158" t="s">
        <v>90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13"/>
      <c r="M40" s="178">
        <f>M25</f>
        <v>640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640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640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640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189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190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38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2243.1999999999998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2243.1999999999998</v>
      </c>
      <c r="C11" s="210"/>
      <c r="D11" s="211" t="s">
        <v>154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185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109" t="s">
        <v>5</v>
      </c>
      <c r="G16" s="158" t="s">
        <v>12</v>
      </c>
      <c r="H16" s="158"/>
      <c r="I16" s="109" t="s">
        <v>13</v>
      </c>
      <c r="J16" s="18">
        <v>20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186</v>
      </c>
      <c r="H27" s="158"/>
      <c r="I27" s="158"/>
      <c r="J27" s="24">
        <v>276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112</v>
      </c>
      <c r="D28" s="158"/>
      <c r="E28" s="158"/>
      <c r="F28" s="26" t="s">
        <v>29</v>
      </c>
      <c r="G28" s="158" t="s">
        <v>90</v>
      </c>
      <c r="H28" s="158"/>
      <c r="I28" s="158"/>
      <c r="J28" s="24">
        <v>276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652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13"/>
      <c r="M40" s="178">
        <f>M25</f>
        <v>1200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1043.2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2243.1999999999998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2243.1999999999998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2243.1999999999998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187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118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78"/>
  <sheetViews>
    <sheetView topLeftCell="A7" zoomScaleNormal="100" workbookViewId="0">
      <selection activeCell="R11" sqref="R1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37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4288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4288</v>
      </c>
      <c r="C11" s="210"/>
      <c r="D11" s="211" t="s">
        <v>184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183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 t="s">
        <v>180</v>
      </c>
      <c r="F16" s="109" t="s">
        <v>5</v>
      </c>
      <c r="G16" s="158" t="s">
        <v>12</v>
      </c>
      <c r="H16" s="158"/>
      <c r="I16" s="109" t="s">
        <v>13</v>
      </c>
      <c r="J16" s="18">
        <v>1</v>
      </c>
      <c r="K16" s="109" t="s">
        <v>14</v>
      </c>
      <c r="L16" s="158" t="s">
        <v>181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09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74</v>
      </c>
      <c r="H27" s="158"/>
      <c r="I27" s="158"/>
      <c r="J27" s="24">
        <v>197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74</v>
      </c>
      <c r="D28" s="158"/>
      <c r="E28" s="158"/>
      <c r="F28" s="26" t="s">
        <v>29</v>
      </c>
      <c r="G28" s="158" t="s">
        <v>75</v>
      </c>
      <c r="H28" s="158"/>
      <c r="I28" s="158"/>
      <c r="J28" s="24">
        <v>140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75</v>
      </c>
      <c r="D29" s="158"/>
      <c r="E29" s="158"/>
      <c r="F29" s="26" t="s">
        <v>29</v>
      </c>
      <c r="G29" s="158" t="s">
        <v>182</v>
      </c>
      <c r="H29" s="158"/>
      <c r="I29" s="158"/>
      <c r="J29" s="24">
        <v>12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182</v>
      </c>
      <c r="D30" s="184"/>
      <c r="E30" s="184"/>
      <c r="F30" s="26" t="s">
        <v>29</v>
      </c>
      <c r="G30" s="184" t="s">
        <v>89</v>
      </c>
      <c r="H30" s="184"/>
      <c r="I30" s="184"/>
      <c r="J30" s="27">
        <v>12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89</v>
      </c>
      <c r="D31" s="184"/>
      <c r="E31" s="184"/>
      <c r="F31" s="26" t="s">
        <v>29</v>
      </c>
      <c r="G31" s="184" t="s">
        <v>182</v>
      </c>
      <c r="H31" s="184"/>
      <c r="I31" s="184"/>
      <c r="J31" s="27">
        <v>12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 t="s">
        <v>182</v>
      </c>
      <c r="D32" s="184"/>
      <c r="E32" s="184"/>
      <c r="F32" s="26" t="s">
        <v>29</v>
      </c>
      <c r="G32" s="184" t="s">
        <v>89</v>
      </c>
      <c r="H32" s="184"/>
      <c r="I32" s="184"/>
      <c r="J32" s="27">
        <v>12</v>
      </c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 t="s">
        <v>89</v>
      </c>
      <c r="D33" s="184"/>
      <c r="E33" s="184"/>
      <c r="F33" s="26" t="s">
        <v>29</v>
      </c>
      <c r="G33" s="184" t="s">
        <v>75</v>
      </c>
      <c r="H33" s="184"/>
      <c r="I33" s="184"/>
      <c r="J33" s="27">
        <v>26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 t="s">
        <v>75</v>
      </c>
      <c r="D34" s="184"/>
      <c r="E34" s="184"/>
      <c r="F34" s="26" t="s">
        <v>29</v>
      </c>
      <c r="G34" s="184" t="s">
        <v>89</v>
      </c>
      <c r="H34" s="184"/>
      <c r="I34" s="184"/>
      <c r="J34" s="28">
        <v>26</v>
      </c>
      <c r="K34" s="6" t="s">
        <v>35</v>
      </c>
      <c r="L34" s="6"/>
      <c r="M34" s="6"/>
      <c r="N34" s="13"/>
    </row>
    <row r="35" spans="1:18">
      <c r="A35" s="5"/>
      <c r="B35" s="5"/>
      <c r="C35" s="184" t="s">
        <v>89</v>
      </c>
      <c r="D35" s="184"/>
      <c r="E35" s="184"/>
      <c r="F35" s="26" t="s">
        <v>29</v>
      </c>
      <c r="G35" s="184" t="s">
        <v>74</v>
      </c>
      <c r="H35" s="184"/>
      <c r="I35" s="184"/>
      <c r="J35" s="28">
        <v>146</v>
      </c>
      <c r="K35" s="6" t="s">
        <v>35</v>
      </c>
      <c r="L35" s="6"/>
      <c r="M35" s="6"/>
      <c r="N35" s="13"/>
    </row>
    <row r="36" spans="1:18">
      <c r="A36" s="5"/>
      <c r="B36" s="5"/>
      <c r="C36" s="184" t="s">
        <v>74</v>
      </c>
      <c r="D36" s="184"/>
      <c r="E36" s="184"/>
      <c r="F36" s="109" t="s">
        <v>29</v>
      </c>
      <c r="G36" s="184" t="s">
        <v>90</v>
      </c>
      <c r="H36" s="184"/>
      <c r="I36" s="184"/>
      <c r="J36" s="28">
        <v>197</v>
      </c>
      <c r="K36" s="6" t="s">
        <v>35</v>
      </c>
      <c r="L36" s="6"/>
      <c r="M36" s="6"/>
      <c r="N36" s="13"/>
    </row>
    <row r="37" spans="1:18">
      <c r="A37" s="5"/>
      <c r="B37" s="5"/>
      <c r="C37" s="184" t="s">
        <v>36</v>
      </c>
      <c r="D37" s="184"/>
      <c r="E37" s="184"/>
      <c r="F37" s="109" t="s">
        <v>29</v>
      </c>
      <c r="G37" s="184" t="s">
        <v>36</v>
      </c>
      <c r="H37" s="184"/>
      <c r="I37" s="184"/>
      <c r="J37" s="28">
        <v>100</v>
      </c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880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13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1408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4288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4288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4288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91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92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V78"/>
  <sheetViews>
    <sheetView topLeftCell="A4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36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3014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3014</v>
      </c>
      <c r="C11" s="210"/>
      <c r="D11" s="211" t="s">
        <v>179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177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22</v>
      </c>
      <c r="F16" s="109" t="s">
        <v>5</v>
      </c>
      <c r="G16" s="158" t="s">
        <v>12</v>
      </c>
      <c r="H16" s="158"/>
      <c r="I16" s="109" t="s">
        <v>13</v>
      </c>
      <c r="J16" s="18">
        <v>22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69</v>
      </c>
      <c r="H27" s="158"/>
      <c r="I27" s="158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69</v>
      </c>
      <c r="D28" s="158"/>
      <c r="E28" s="158"/>
      <c r="F28" s="26" t="s">
        <v>29</v>
      </c>
      <c r="G28" s="158" t="s">
        <v>34</v>
      </c>
      <c r="H28" s="158"/>
      <c r="I28" s="158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620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113"/>
      <c r="M40" s="178">
        <f>M25</f>
        <v>1200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225*2</f>
        <v>450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1364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3014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3014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3014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178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171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V78"/>
  <sheetViews>
    <sheetView topLeftCell="A7" zoomScaleNormal="100" workbookViewId="0">
      <selection activeCell="B17" sqref="B17:N1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35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4642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4642</v>
      </c>
      <c r="C11" s="210"/>
      <c r="D11" s="211" t="s">
        <v>175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176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22</v>
      </c>
      <c r="F16" s="109" t="s">
        <v>5</v>
      </c>
      <c r="G16" s="158" t="s">
        <v>12</v>
      </c>
      <c r="H16" s="158"/>
      <c r="I16" s="109" t="s">
        <v>13</v>
      </c>
      <c r="J16" s="18">
        <v>23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109" t="s">
        <v>29</v>
      </c>
      <c r="F24" s="176">
        <v>2000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3200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69</v>
      </c>
      <c r="H27" s="158"/>
      <c r="I27" s="158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69</v>
      </c>
      <c r="D28" s="158"/>
      <c r="E28" s="158"/>
      <c r="F28" s="26" t="s">
        <v>29</v>
      </c>
      <c r="G28" s="158" t="s">
        <v>34</v>
      </c>
      <c r="H28" s="158"/>
      <c r="I28" s="158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620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13"/>
      <c r="M40" s="178">
        <f>M25</f>
        <v>3200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225*2</f>
        <v>450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992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4642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4642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4642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139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140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V78"/>
  <sheetViews>
    <sheetView zoomScaleNormal="100" workbookViewId="0">
      <selection activeCell="S24" sqref="S24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34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5"/>
      <c r="M4" s="13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5" t="s">
        <v>2</v>
      </c>
      <c r="M5" s="13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30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640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3"/>
      <c r="B11" s="209">
        <f>$M$9</f>
        <v>640</v>
      </c>
      <c r="C11" s="210"/>
      <c r="D11" s="211" t="s">
        <v>128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172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22</v>
      </c>
      <c r="F16" s="130" t="s">
        <v>5</v>
      </c>
      <c r="G16" s="158" t="s">
        <v>12</v>
      </c>
      <c r="H16" s="158"/>
      <c r="I16" s="130" t="s">
        <v>13</v>
      </c>
      <c r="J16" s="18">
        <v>22</v>
      </c>
      <c r="K16" s="130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30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30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30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640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30" t="s">
        <v>29</v>
      </c>
      <c r="G27" s="158" t="s">
        <v>69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69</v>
      </c>
      <c r="D28" s="158"/>
      <c r="E28" s="158"/>
      <c r="F28" s="26" t="s">
        <v>29</v>
      </c>
      <c r="G28" s="158" t="s">
        <v>34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30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30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30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30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34"/>
      <c r="M40" s="178">
        <f>M25</f>
        <v>640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30"/>
      <c r="I41" s="130"/>
      <c r="J41" s="32"/>
      <c r="K41" s="6"/>
      <c r="L41" s="131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31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31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31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34"/>
      <c r="F46" s="174">
        <v>0</v>
      </c>
      <c r="G46" s="175"/>
      <c r="H46" s="131"/>
      <c r="I46" s="131"/>
      <c r="J46" s="131"/>
      <c r="K46" s="6" t="s">
        <v>46</v>
      </c>
      <c r="L46" s="134"/>
      <c r="M46" s="170">
        <f>SUM(M40+M42+M43)+M44+M45</f>
        <v>640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34"/>
      <c r="F47" s="168">
        <v>0</v>
      </c>
      <c r="G47" s="169"/>
      <c r="H47" s="131"/>
      <c r="I47" s="131"/>
      <c r="J47" s="131"/>
      <c r="K47" s="6" t="s">
        <v>48</v>
      </c>
      <c r="L47" s="134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34"/>
      <c r="F48" s="172">
        <f>SUM(F46:G47)</f>
        <v>0</v>
      </c>
      <c r="G48" s="173"/>
      <c r="H48" s="131"/>
      <c r="I48" s="131"/>
      <c r="J48" s="131"/>
      <c r="K48" s="6"/>
      <c r="L48" s="134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34"/>
      <c r="F49" s="168">
        <v>0</v>
      </c>
      <c r="G49" s="169"/>
      <c r="H49" s="131"/>
      <c r="I49" s="131"/>
      <c r="J49" s="131"/>
      <c r="K49" s="6"/>
      <c r="L49" s="134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34"/>
      <c r="F50" s="172">
        <f>SUM(F48:G49)</f>
        <v>0</v>
      </c>
      <c r="G50" s="173"/>
      <c r="H50" s="131"/>
      <c r="I50" s="131"/>
      <c r="J50" s="131"/>
      <c r="K50" s="6"/>
      <c r="L50" s="134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34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34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34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34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34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34"/>
      <c r="F56" s="166">
        <f>+M46-F55</f>
        <v>640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640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29"/>
      <c r="C59" s="130"/>
      <c r="D59" s="130"/>
      <c r="E59" s="130"/>
      <c r="F59" s="130"/>
      <c r="G59" s="130"/>
      <c r="H59" s="6"/>
      <c r="I59" s="130"/>
      <c r="J59" s="130"/>
      <c r="K59" s="130"/>
      <c r="L59" s="130"/>
      <c r="M59" s="130"/>
      <c r="N59" s="132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208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122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33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2642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2642</v>
      </c>
      <c r="C11" s="210"/>
      <c r="D11" s="211" t="s">
        <v>174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172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22</v>
      </c>
      <c r="F16" s="109" t="s">
        <v>5</v>
      </c>
      <c r="G16" s="158" t="s">
        <v>12</v>
      </c>
      <c r="H16" s="158"/>
      <c r="I16" s="109" t="s">
        <v>13</v>
      </c>
      <c r="J16" s="18">
        <v>22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69</v>
      </c>
      <c r="H27" s="158"/>
      <c r="I27" s="158"/>
      <c r="J27" s="24">
        <v>260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69</v>
      </c>
      <c r="D28" s="158"/>
      <c r="E28" s="158"/>
      <c r="F28" s="26" t="s">
        <v>29</v>
      </c>
      <c r="G28" s="158" t="s">
        <v>34</v>
      </c>
      <c r="H28" s="158"/>
      <c r="I28" s="158"/>
      <c r="J28" s="24">
        <v>260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620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13"/>
      <c r="M40" s="178">
        <f>M25</f>
        <v>1200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225*2</f>
        <v>450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992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2642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2642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2642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117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173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32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5"/>
      <c r="M4" s="13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5" t="s">
        <v>2</v>
      </c>
      <c r="M5" s="13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30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1982.4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3"/>
      <c r="B11" s="209">
        <f>$M$9</f>
        <v>1982.4</v>
      </c>
      <c r="C11" s="210"/>
      <c r="D11" s="211" t="s">
        <v>212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213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21</v>
      </c>
      <c r="F16" s="130" t="s">
        <v>5</v>
      </c>
      <c r="G16" s="158" t="s">
        <v>12</v>
      </c>
      <c r="H16" s="158"/>
      <c r="I16" s="130" t="s">
        <v>13</v>
      </c>
      <c r="J16" s="18">
        <v>21</v>
      </c>
      <c r="K16" s="130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 t="s">
        <v>17</v>
      </c>
      <c r="E18" s="206" t="s">
        <v>16</v>
      </c>
      <c r="F18" s="207"/>
      <c r="G18" s="208"/>
      <c r="H18" s="20"/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30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30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30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30" t="s">
        <v>29</v>
      </c>
      <c r="G27" s="158" t="s">
        <v>125</v>
      </c>
      <c r="H27" s="158"/>
      <c r="I27" s="158"/>
      <c r="J27" s="24">
        <v>86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125</v>
      </c>
      <c r="D28" s="158"/>
      <c r="E28" s="158"/>
      <c r="F28" s="26" t="s">
        <v>29</v>
      </c>
      <c r="G28" s="158" t="s">
        <v>34</v>
      </c>
      <c r="H28" s="158"/>
      <c r="I28" s="158"/>
      <c r="J28" s="24">
        <v>86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30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30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30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30"/>
      <c r="G39" s="154"/>
      <c r="H39" s="154"/>
      <c r="I39" s="154"/>
      <c r="J39" s="29">
        <f>SUM(J27:J38)</f>
        <v>272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134"/>
      <c r="M40" s="178">
        <f>M25</f>
        <v>1200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30"/>
      <c r="I41" s="130"/>
      <c r="J41" s="32"/>
      <c r="K41" s="6"/>
      <c r="L41" s="131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92*2</f>
        <v>184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31" t="s">
        <v>33</v>
      </c>
      <c r="M43" s="176">
        <f>J39*J40</f>
        <v>598.40000000000009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31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31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34"/>
      <c r="F46" s="174">
        <v>0</v>
      </c>
      <c r="G46" s="175"/>
      <c r="H46" s="131"/>
      <c r="I46" s="131"/>
      <c r="J46" s="131"/>
      <c r="K46" s="6" t="s">
        <v>46</v>
      </c>
      <c r="L46" s="134"/>
      <c r="M46" s="170">
        <f>SUM(M40+M42+M43)+M44+M45</f>
        <v>1982.4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34"/>
      <c r="F47" s="168">
        <v>0</v>
      </c>
      <c r="G47" s="169"/>
      <c r="H47" s="131"/>
      <c r="I47" s="131"/>
      <c r="J47" s="131"/>
      <c r="K47" s="6" t="s">
        <v>48</v>
      </c>
      <c r="L47" s="134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34"/>
      <c r="F48" s="172">
        <f>SUM(F46:G47)</f>
        <v>0</v>
      </c>
      <c r="G48" s="173"/>
      <c r="H48" s="131"/>
      <c r="I48" s="131"/>
      <c r="J48" s="131"/>
      <c r="K48" s="6"/>
      <c r="L48" s="134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34"/>
      <c r="F49" s="168">
        <v>0</v>
      </c>
      <c r="G49" s="169"/>
      <c r="H49" s="131"/>
      <c r="I49" s="131"/>
      <c r="J49" s="131"/>
      <c r="K49" s="6"/>
      <c r="L49" s="134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34"/>
      <c r="F50" s="172">
        <f>SUM(F48:G49)</f>
        <v>0</v>
      </c>
      <c r="G50" s="173"/>
      <c r="H50" s="131"/>
      <c r="I50" s="131"/>
      <c r="J50" s="131"/>
      <c r="K50" s="6"/>
      <c r="L50" s="134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34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34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34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34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34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34"/>
      <c r="F56" s="166">
        <f>+M46-F55</f>
        <v>1982.4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1982.4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29"/>
      <c r="C59" s="130"/>
      <c r="D59" s="130"/>
      <c r="E59" s="130"/>
      <c r="F59" s="130"/>
      <c r="G59" s="130"/>
      <c r="H59" s="6"/>
      <c r="I59" s="130"/>
      <c r="J59" s="130"/>
      <c r="K59" s="130"/>
      <c r="L59" s="130"/>
      <c r="M59" s="130"/>
      <c r="N59" s="132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214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171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31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1422.4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1422.4</v>
      </c>
      <c r="C11" s="210"/>
      <c r="D11" s="211" t="s">
        <v>170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167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21</v>
      </c>
      <c r="F16" s="109" t="s">
        <v>5</v>
      </c>
      <c r="G16" s="158" t="s">
        <v>12</v>
      </c>
      <c r="H16" s="158"/>
      <c r="I16" s="109" t="s">
        <v>13</v>
      </c>
      <c r="J16" s="18">
        <v>21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640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125</v>
      </c>
      <c r="H27" s="158"/>
      <c r="I27" s="158"/>
      <c r="J27" s="24">
        <v>86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125</v>
      </c>
      <c r="D28" s="158"/>
      <c r="E28" s="158"/>
      <c r="F28" s="26" t="s">
        <v>29</v>
      </c>
      <c r="G28" s="158" t="s">
        <v>34</v>
      </c>
      <c r="H28" s="158"/>
      <c r="I28" s="158"/>
      <c r="J28" s="24">
        <v>86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272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113"/>
      <c r="M40" s="178">
        <f>M25</f>
        <v>640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92*2</f>
        <v>184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598.40000000000009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1422.4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1422.4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1422.4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161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162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78"/>
  <sheetViews>
    <sheetView topLeftCell="A34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30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640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640</v>
      </c>
      <c r="C11" s="210"/>
      <c r="D11" s="211" t="s">
        <v>128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167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21</v>
      </c>
      <c r="F16" s="109" t="s">
        <v>5</v>
      </c>
      <c r="G16" s="158" t="s">
        <v>12</v>
      </c>
      <c r="H16" s="158"/>
      <c r="I16" s="109" t="s">
        <v>13</v>
      </c>
      <c r="J16" s="18">
        <v>21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640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125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125</v>
      </c>
      <c r="D28" s="158"/>
      <c r="E28" s="158"/>
      <c r="F28" s="26" t="s">
        <v>29</v>
      </c>
      <c r="G28" s="158" t="s">
        <v>34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13"/>
      <c r="M40" s="178">
        <f>M25</f>
        <v>640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640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640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640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169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122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V78"/>
  <sheetViews>
    <sheetView zoomScaleNormal="100" workbookViewId="0">
      <selection activeCell="J41" sqref="J4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29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640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640</v>
      </c>
      <c r="C11" s="210"/>
      <c r="D11" s="211" t="s">
        <v>128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167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21</v>
      </c>
      <c r="F16" s="109" t="s">
        <v>5</v>
      </c>
      <c r="G16" s="158" t="s">
        <v>12</v>
      </c>
      <c r="H16" s="158"/>
      <c r="I16" s="109" t="s">
        <v>13</v>
      </c>
      <c r="J16" s="18">
        <v>21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640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125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125</v>
      </c>
      <c r="D28" s="158"/>
      <c r="E28" s="158"/>
      <c r="F28" s="26" t="s">
        <v>29</v>
      </c>
      <c r="G28" s="158" t="s">
        <v>34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13"/>
      <c r="M40" s="178">
        <f>M25</f>
        <v>640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640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640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640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159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122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28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2092.4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2092.4</v>
      </c>
      <c r="C11" s="210"/>
      <c r="D11" s="211" t="s">
        <v>168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167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21</v>
      </c>
      <c r="F16" s="109" t="s">
        <v>5</v>
      </c>
      <c r="G16" s="158" t="s">
        <v>12</v>
      </c>
      <c r="H16" s="158"/>
      <c r="I16" s="109" t="s">
        <v>13</v>
      </c>
      <c r="J16" s="18">
        <v>21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125</v>
      </c>
      <c r="H27" s="158"/>
      <c r="I27" s="158"/>
      <c r="J27" s="24">
        <v>86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125</v>
      </c>
      <c r="D28" s="158"/>
      <c r="E28" s="158"/>
      <c r="F28" s="26" t="s">
        <v>29</v>
      </c>
      <c r="G28" s="158" t="s">
        <v>34</v>
      </c>
      <c r="H28" s="158"/>
      <c r="I28" s="158"/>
      <c r="J28" s="24">
        <v>86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150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322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113"/>
      <c r="M40" s="178">
        <f>M25</f>
        <v>1200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92*2</f>
        <v>184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708.40000000000009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2092.4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2092.4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2092.4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156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157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V78"/>
  <sheetViews>
    <sheetView zoomScaleNormal="100" workbookViewId="0">
      <selection activeCell="S26" sqref="S26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27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640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640</v>
      </c>
      <c r="C11" s="210"/>
      <c r="D11" s="211" t="s">
        <v>128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164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109" t="s">
        <v>5</v>
      </c>
      <c r="G16" s="158" t="s">
        <v>12</v>
      </c>
      <c r="H16" s="158"/>
      <c r="I16" s="109" t="s">
        <v>13</v>
      </c>
      <c r="J16" s="18">
        <v>20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640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112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112</v>
      </c>
      <c r="D28" s="158"/>
      <c r="E28" s="158"/>
      <c r="F28" s="26" t="s">
        <v>29</v>
      </c>
      <c r="G28" s="158" t="s">
        <v>34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13"/>
      <c r="M40" s="178">
        <f>M25</f>
        <v>640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640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640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640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165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166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V78"/>
  <sheetViews>
    <sheetView zoomScaleNormal="100" workbookViewId="0">
      <selection activeCell="J27" sqref="J27:J2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26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2184.4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2184.4</v>
      </c>
      <c r="C11" s="210"/>
      <c r="D11" s="211" t="s">
        <v>163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155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109" t="s">
        <v>5</v>
      </c>
      <c r="G16" s="158" t="s">
        <v>12</v>
      </c>
      <c r="H16" s="158"/>
      <c r="I16" s="109" t="s">
        <v>13</v>
      </c>
      <c r="J16" s="18">
        <v>20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640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112</v>
      </c>
      <c r="H27" s="158"/>
      <c r="I27" s="158"/>
      <c r="J27" s="24">
        <v>276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112</v>
      </c>
      <c r="D28" s="158"/>
      <c r="E28" s="158"/>
      <c r="F28" s="26" t="s">
        <v>29</v>
      </c>
      <c r="G28" s="158" t="s">
        <v>34</v>
      </c>
      <c r="H28" s="158"/>
      <c r="I28" s="158"/>
      <c r="J28" s="24">
        <v>276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150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702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113"/>
      <c r="M40" s="178">
        <f>M25</f>
        <v>640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1544.4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2184.4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2184.4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2184.4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161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162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25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640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640</v>
      </c>
      <c r="C11" s="210"/>
      <c r="D11" s="211" t="s">
        <v>128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155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109" t="s">
        <v>5</v>
      </c>
      <c r="G16" s="158" t="s">
        <v>12</v>
      </c>
      <c r="H16" s="158"/>
      <c r="I16" s="109" t="s">
        <v>13</v>
      </c>
      <c r="J16" s="18">
        <v>20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640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112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112</v>
      </c>
      <c r="D28" s="158"/>
      <c r="E28" s="158"/>
      <c r="F28" s="26" t="s">
        <v>29</v>
      </c>
      <c r="G28" s="158" t="s">
        <v>34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13"/>
      <c r="M40" s="178">
        <f>M25</f>
        <v>640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640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640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640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159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160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V78"/>
  <sheetViews>
    <sheetView zoomScaleNormal="100" workbookViewId="0">
      <selection activeCell="J27" sqref="J27:J2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24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2744.4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2744.4</v>
      </c>
      <c r="C11" s="210"/>
      <c r="D11" s="211" t="s">
        <v>158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155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109" t="s">
        <v>5</v>
      </c>
      <c r="G16" s="158" t="s">
        <v>12</v>
      </c>
      <c r="H16" s="158"/>
      <c r="I16" s="109" t="s">
        <v>13</v>
      </c>
      <c r="J16" s="18">
        <v>20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112</v>
      </c>
      <c r="H27" s="158"/>
      <c r="I27" s="158"/>
      <c r="J27" s="24">
        <v>276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112</v>
      </c>
      <c r="D28" s="158"/>
      <c r="E28" s="158"/>
      <c r="F28" s="26" t="s">
        <v>29</v>
      </c>
      <c r="G28" s="158" t="s">
        <v>34</v>
      </c>
      <c r="H28" s="158"/>
      <c r="I28" s="158"/>
      <c r="J28" s="24">
        <v>276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150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702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113"/>
      <c r="M40" s="178">
        <f>M25</f>
        <v>1200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1544.4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2744.4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2744.4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2744.4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156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157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V78"/>
  <sheetViews>
    <sheetView zoomScaleNormal="100" workbookViewId="0">
      <selection activeCell="D11" sqref="D11:N1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23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14"/>
      <c r="M4" s="114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14" t="s">
        <v>2</v>
      </c>
      <c r="M5" s="114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19</v>
      </c>
      <c r="K8" s="109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2243.1999999999998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12"/>
      <c r="B11" s="209">
        <f>$M$9</f>
        <v>2243.1999999999998</v>
      </c>
      <c r="C11" s="210"/>
      <c r="D11" s="211" t="s">
        <v>154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153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109" t="s">
        <v>5</v>
      </c>
      <c r="G16" s="158" t="s">
        <v>12</v>
      </c>
      <c r="H16" s="158"/>
      <c r="I16" s="109" t="s">
        <v>13</v>
      </c>
      <c r="J16" s="18">
        <v>20</v>
      </c>
      <c r="K16" s="109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9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109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9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9" t="s">
        <v>29</v>
      </c>
      <c r="G27" s="158" t="s">
        <v>112</v>
      </c>
      <c r="H27" s="158"/>
      <c r="I27" s="158"/>
      <c r="J27" s="24">
        <v>276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112</v>
      </c>
      <c r="D28" s="158"/>
      <c r="E28" s="158"/>
      <c r="F28" s="26" t="s">
        <v>29</v>
      </c>
      <c r="G28" s="158" t="s">
        <v>34</v>
      </c>
      <c r="H28" s="158"/>
      <c r="I28" s="158"/>
      <c r="J28" s="24">
        <v>276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9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9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9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9"/>
      <c r="G39" s="154"/>
      <c r="H39" s="154"/>
      <c r="I39" s="154"/>
      <c r="J39" s="29">
        <f>SUM(J27:J38)</f>
        <v>652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13"/>
      <c r="M40" s="178">
        <f>M25</f>
        <v>1200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9"/>
      <c r="I41" s="109"/>
      <c r="J41" s="32"/>
      <c r="K41" s="6"/>
      <c r="L41" s="110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10" t="s">
        <v>33</v>
      </c>
      <c r="M43" s="176">
        <f>J39*J40</f>
        <v>1043.2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10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10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13"/>
      <c r="F46" s="174">
        <v>0</v>
      </c>
      <c r="G46" s="175"/>
      <c r="H46" s="110"/>
      <c r="I46" s="110"/>
      <c r="J46" s="110"/>
      <c r="K46" s="6" t="s">
        <v>46</v>
      </c>
      <c r="L46" s="113"/>
      <c r="M46" s="170">
        <f>SUM(M40+M42+M43)+M44+M45</f>
        <v>2243.1999999999998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13"/>
      <c r="F47" s="168">
        <v>0</v>
      </c>
      <c r="G47" s="169"/>
      <c r="H47" s="110"/>
      <c r="I47" s="110"/>
      <c r="J47" s="110"/>
      <c r="K47" s="6" t="s">
        <v>48</v>
      </c>
      <c r="L47" s="11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13"/>
      <c r="F48" s="172">
        <f>SUM(F46:G47)</f>
        <v>0</v>
      </c>
      <c r="G48" s="173"/>
      <c r="H48" s="110"/>
      <c r="I48" s="110"/>
      <c r="J48" s="110"/>
      <c r="K48" s="6"/>
      <c r="L48" s="11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13"/>
      <c r="F49" s="168">
        <v>0</v>
      </c>
      <c r="G49" s="169"/>
      <c r="H49" s="110"/>
      <c r="I49" s="110"/>
      <c r="J49" s="110"/>
      <c r="K49" s="6"/>
      <c r="L49" s="11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13"/>
      <c r="F50" s="172">
        <f>SUM(F48:G49)</f>
        <v>0</v>
      </c>
      <c r="G50" s="173"/>
      <c r="H50" s="110"/>
      <c r="I50" s="110"/>
      <c r="J50" s="110"/>
      <c r="K50" s="6"/>
      <c r="L50" s="11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1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1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1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1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1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13"/>
      <c r="F56" s="166">
        <f>+M46-F55</f>
        <v>2243.1999999999998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2243.1999999999998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8"/>
      <c r="C59" s="109"/>
      <c r="D59" s="109"/>
      <c r="E59" s="109"/>
      <c r="F59" s="109"/>
      <c r="G59" s="109"/>
      <c r="H59" s="6"/>
      <c r="I59" s="109"/>
      <c r="J59" s="109"/>
      <c r="K59" s="109"/>
      <c r="L59" s="109"/>
      <c r="M59" s="109"/>
      <c r="N59" s="111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139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140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V78"/>
  <sheetViews>
    <sheetView topLeftCell="A20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22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7"/>
      <c r="M4" s="107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7" t="s">
        <v>2</v>
      </c>
      <c r="M5" s="107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18</v>
      </c>
      <c r="K8" s="102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5149.3999999999996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5"/>
      <c r="B11" s="209">
        <f>$M$9</f>
        <v>5149.3999999999996</v>
      </c>
      <c r="C11" s="210"/>
      <c r="D11" s="211" t="s">
        <v>152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149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102" t="s">
        <v>5</v>
      </c>
      <c r="G16" s="158" t="s">
        <v>12</v>
      </c>
      <c r="H16" s="158"/>
      <c r="I16" s="102" t="s">
        <v>13</v>
      </c>
      <c r="J16" s="18">
        <v>22</v>
      </c>
      <c r="K16" s="102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2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02" t="s">
        <v>29</v>
      </c>
      <c r="F24" s="176">
        <v>1280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2" t="s">
        <v>29</v>
      </c>
      <c r="F25" s="176">
        <v>880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3440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2" t="s">
        <v>29</v>
      </c>
      <c r="G27" s="158" t="s">
        <v>95</v>
      </c>
      <c r="H27" s="158"/>
      <c r="I27" s="158"/>
      <c r="J27" s="24">
        <v>435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95</v>
      </c>
      <c r="D28" s="158"/>
      <c r="E28" s="158"/>
      <c r="F28" s="26" t="s">
        <v>29</v>
      </c>
      <c r="G28" s="158" t="s">
        <v>107</v>
      </c>
      <c r="H28" s="158"/>
      <c r="I28" s="158"/>
      <c r="J28" s="24">
        <v>128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75</v>
      </c>
      <c r="D29" s="158"/>
      <c r="E29" s="158"/>
      <c r="F29" s="26" t="s">
        <v>29</v>
      </c>
      <c r="G29" s="158" t="s">
        <v>90</v>
      </c>
      <c r="H29" s="158"/>
      <c r="I29" s="158"/>
      <c r="J29" s="24">
        <v>336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36</v>
      </c>
      <c r="D30" s="184"/>
      <c r="E30" s="184"/>
      <c r="F30" s="26" t="s">
        <v>29</v>
      </c>
      <c r="G30" s="184" t="s">
        <v>36</v>
      </c>
      <c r="H30" s="184"/>
      <c r="I30" s="184"/>
      <c r="J30" s="27">
        <v>100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2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2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2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2"/>
      <c r="G39" s="154"/>
      <c r="H39" s="154"/>
      <c r="I39" s="154"/>
      <c r="J39" s="29">
        <f>SUM(J27:J38)</f>
        <v>999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06"/>
      <c r="M40" s="178">
        <f>M25</f>
        <v>3440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2"/>
      <c r="I41" s="102"/>
      <c r="J41" s="32"/>
      <c r="K41" s="6"/>
      <c r="L41" s="103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v>111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03" t="s">
        <v>33</v>
      </c>
      <c r="M43" s="176">
        <f>J39*J40</f>
        <v>1598.4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03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03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06"/>
      <c r="F46" s="174">
        <v>0</v>
      </c>
      <c r="G46" s="175"/>
      <c r="H46" s="103"/>
      <c r="I46" s="103"/>
      <c r="J46" s="103"/>
      <c r="K46" s="6" t="s">
        <v>46</v>
      </c>
      <c r="L46" s="106"/>
      <c r="M46" s="170">
        <f>SUM(M40+M42+M43)+M44+M45</f>
        <v>5149.3999999999996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06"/>
      <c r="F47" s="168">
        <v>0</v>
      </c>
      <c r="G47" s="169"/>
      <c r="H47" s="103"/>
      <c r="I47" s="103"/>
      <c r="J47" s="103"/>
      <c r="K47" s="6" t="s">
        <v>48</v>
      </c>
      <c r="L47" s="106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06"/>
      <c r="F48" s="172">
        <f>SUM(F46:G47)</f>
        <v>0</v>
      </c>
      <c r="G48" s="173"/>
      <c r="H48" s="103"/>
      <c r="I48" s="103"/>
      <c r="J48" s="103"/>
      <c r="K48" s="6"/>
      <c r="L48" s="106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06"/>
      <c r="F49" s="168">
        <v>0</v>
      </c>
      <c r="G49" s="169"/>
      <c r="H49" s="103"/>
      <c r="I49" s="103"/>
      <c r="J49" s="103"/>
      <c r="K49" s="6"/>
      <c r="L49" s="106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06"/>
      <c r="F50" s="172">
        <f>SUM(F48:G49)</f>
        <v>0</v>
      </c>
      <c r="G50" s="173"/>
      <c r="H50" s="103"/>
      <c r="I50" s="103"/>
      <c r="J50" s="103"/>
      <c r="K50" s="6"/>
      <c r="L50" s="106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06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06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06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06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06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06"/>
      <c r="F56" s="166">
        <f>+M46-F55</f>
        <v>5149.3999999999996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5149.3999999999996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1"/>
      <c r="C59" s="102"/>
      <c r="D59" s="102"/>
      <c r="E59" s="102"/>
      <c r="F59" s="102"/>
      <c r="G59" s="102"/>
      <c r="H59" s="6"/>
      <c r="I59" s="102"/>
      <c r="J59" s="102"/>
      <c r="K59" s="102"/>
      <c r="L59" s="102"/>
      <c r="M59" s="102"/>
      <c r="N59" s="104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150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151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V78"/>
  <sheetViews>
    <sheetView topLeftCell="A37" zoomScaleNormal="100" workbookViewId="0">
      <selection activeCell="L3" sqref="L3:M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21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7"/>
      <c r="M4" s="107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7" t="s">
        <v>2</v>
      </c>
      <c r="M5" s="107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18</v>
      </c>
      <c r="K8" s="102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2880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5"/>
      <c r="B11" s="209">
        <f>$M$9</f>
        <v>2880</v>
      </c>
      <c r="C11" s="210"/>
      <c r="D11" s="211" t="s">
        <v>72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147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19</v>
      </c>
      <c r="F16" s="102" t="s">
        <v>5</v>
      </c>
      <c r="G16" s="158" t="s">
        <v>12</v>
      </c>
      <c r="H16" s="158"/>
      <c r="I16" s="102" t="s">
        <v>13</v>
      </c>
      <c r="J16" s="18">
        <v>21</v>
      </c>
      <c r="K16" s="102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2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02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2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2" t="s">
        <v>29</v>
      </c>
      <c r="G27" s="158" t="s">
        <v>66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69</v>
      </c>
      <c r="D28" s="158"/>
      <c r="E28" s="158"/>
      <c r="F28" s="26" t="s">
        <v>29</v>
      </c>
      <c r="G28" s="158" t="s">
        <v>90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146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2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2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2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2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06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2"/>
      <c r="I41" s="102"/>
      <c r="J41" s="32"/>
      <c r="K41" s="6"/>
      <c r="L41" s="103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03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03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03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06"/>
      <c r="F46" s="174">
        <v>0</v>
      </c>
      <c r="G46" s="175"/>
      <c r="H46" s="103"/>
      <c r="I46" s="103"/>
      <c r="J46" s="103"/>
      <c r="K46" s="6" t="s">
        <v>46</v>
      </c>
      <c r="L46" s="106"/>
      <c r="M46" s="170">
        <f>SUM(M40+M42+M43)+M44+M45</f>
        <v>2880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06"/>
      <c r="F47" s="168">
        <v>0</v>
      </c>
      <c r="G47" s="169"/>
      <c r="H47" s="103"/>
      <c r="I47" s="103"/>
      <c r="J47" s="103"/>
      <c r="K47" s="6" t="s">
        <v>48</v>
      </c>
      <c r="L47" s="106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06"/>
      <c r="F48" s="172">
        <f>SUM(F46:G47)</f>
        <v>0</v>
      </c>
      <c r="G48" s="173"/>
      <c r="H48" s="103"/>
      <c r="I48" s="103"/>
      <c r="J48" s="103"/>
      <c r="K48" s="6"/>
      <c r="L48" s="106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06"/>
      <c r="F49" s="168">
        <v>0</v>
      </c>
      <c r="G49" s="169"/>
      <c r="H49" s="103"/>
      <c r="I49" s="103"/>
      <c r="J49" s="103"/>
      <c r="K49" s="6"/>
      <c r="L49" s="106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06"/>
      <c r="F50" s="172">
        <f>SUM(F48:G49)</f>
        <v>0</v>
      </c>
      <c r="G50" s="173"/>
      <c r="H50" s="103"/>
      <c r="I50" s="103"/>
      <c r="J50" s="103"/>
      <c r="K50" s="6"/>
      <c r="L50" s="106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06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06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06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06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06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06"/>
      <c r="F56" s="166">
        <f>+M46-F55</f>
        <v>2880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2880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1"/>
      <c r="C59" s="102"/>
      <c r="D59" s="102"/>
      <c r="E59" s="102"/>
      <c r="F59" s="102"/>
      <c r="G59" s="102"/>
      <c r="H59" s="6"/>
      <c r="I59" s="102"/>
      <c r="J59" s="102"/>
      <c r="K59" s="102"/>
      <c r="L59" s="102"/>
      <c r="M59" s="102"/>
      <c r="N59" s="104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79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148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20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5"/>
      <c r="M4" s="13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5" t="s">
        <v>2</v>
      </c>
      <c r="M5" s="13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18</v>
      </c>
      <c r="K8" s="130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4667.6000000000004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3"/>
      <c r="B11" s="209">
        <f>$M$9</f>
        <v>4667.6000000000004</v>
      </c>
      <c r="C11" s="210"/>
      <c r="D11" s="211" t="s">
        <v>211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147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19</v>
      </c>
      <c r="F16" s="130" t="s">
        <v>5</v>
      </c>
      <c r="G16" s="158" t="s">
        <v>12</v>
      </c>
      <c r="H16" s="158"/>
      <c r="I16" s="130" t="s">
        <v>13</v>
      </c>
      <c r="J16" s="18">
        <v>21</v>
      </c>
      <c r="K16" s="130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30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30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30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30" t="s">
        <v>29</v>
      </c>
      <c r="G27" s="158" t="s">
        <v>66</v>
      </c>
      <c r="H27" s="158"/>
      <c r="I27" s="158"/>
      <c r="J27" s="24">
        <v>254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69</v>
      </c>
      <c r="D28" s="158"/>
      <c r="E28" s="158"/>
      <c r="F28" s="26" t="s">
        <v>29</v>
      </c>
      <c r="G28" s="158" t="s">
        <v>90</v>
      </c>
      <c r="H28" s="158"/>
      <c r="I28" s="158"/>
      <c r="J28" s="24">
        <v>254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146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30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30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30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30"/>
      <c r="G39" s="154"/>
      <c r="H39" s="154"/>
      <c r="I39" s="154"/>
      <c r="J39" s="29">
        <f>SUM(J27:J38)</f>
        <v>608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134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30"/>
      <c r="I41" s="130"/>
      <c r="J41" s="32"/>
      <c r="K41" s="6"/>
      <c r="L41" s="131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225*2</f>
        <v>450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31" t="s">
        <v>33</v>
      </c>
      <c r="M43" s="176">
        <f>J39*J40</f>
        <v>1337.6000000000001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31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31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34"/>
      <c r="F46" s="174">
        <v>0</v>
      </c>
      <c r="G46" s="175"/>
      <c r="H46" s="131"/>
      <c r="I46" s="131"/>
      <c r="J46" s="131"/>
      <c r="K46" s="6" t="s">
        <v>46</v>
      </c>
      <c r="L46" s="134"/>
      <c r="M46" s="170">
        <f>SUM(M40+M42+M43)+M44+M45</f>
        <v>4667.6000000000004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34"/>
      <c r="F47" s="168">
        <v>0</v>
      </c>
      <c r="G47" s="169"/>
      <c r="H47" s="131"/>
      <c r="I47" s="131"/>
      <c r="J47" s="131"/>
      <c r="K47" s="6" t="s">
        <v>48</v>
      </c>
      <c r="L47" s="134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34"/>
      <c r="F48" s="172">
        <f>SUM(F46:G47)</f>
        <v>0</v>
      </c>
      <c r="G48" s="173"/>
      <c r="H48" s="131"/>
      <c r="I48" s="131"/>
      <c r="J48" s="131"/>
      <c r="K48" s="6"/>
      <c r="L48" s="134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34"/>
      <c r="F49" s="168">
        <v>0</v>
      </c>
      <c r="G49" s="169"/>
      <c r="H49" s="131"/>
      <c r="I49" s="131"/>
      <c r="J49" s="131"/>
      <c r="K49" s="6"/>
      <c r="L49" s="134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34"/>
      <c r="F50" s="172">
        <f>SUM(F48:G49)</f>
        <v>0</v>
      </c>
      <c r="G50" s="173"/>
      <c r="H50" s="131"/>
      <c r="I50" s="131"/>
      <c r="J50" s="131"/>
      <c r="K50" s="6"/>
      <c r="L50" s="134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34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34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34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34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34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34"/>
      <c r="F56" s="166">
        <f>+M46-F55</f>
        <v>4667.6000000000004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4667.6000000000004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29"/>
      <c r="C59" s="130"/>
      <c r="D59" s="130"/>
      <c r="E59" s="130"/>
      <c r="F59" s="130"/>
      <c r="G59" s="130"/>
      <c r="H59" s="6"/>
      <c r="I59" s="130"/>
      <c r="J59" s="130"/>
      <c r="K59" s="130"/>
      <c r="L59" s="130"/>
      <c r="M59" s="130"/>
      <c r="N59" s="132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210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209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B58:G58"/>
    <mergeCell ref="I58:N58"/>
    <mergeCell ref="F56:G56"/>
    <mergeCell ref="F52:G52"/>
    <mergeCell ref="F53:G53"/>
    <mergeCell ref="F54:G54"/>
    <mergeCell ref="M45:N45"/>
    <mergeCell ref="F46:G46"/>
    <mergeCell ref="M46:N46"/>
    <mergeCell ref="F55:G55"/>
    <mergeCell ref="F57:G57"/>
    <mergeCell ref="P54:Q54"/>
    <mergeCell ref="H40:I40"/>
    <mergeCell ref="M40:N40"/>
    <mergeCell ref="M41:N41"/>
    <mergeCell ref="G42:J42"/>
    <mergeCell ref="K42:L42"/>
    <mergeCell ref="M42:N42"/>
    <mergeCell ref="F47:G47"/>
    <mergeCell ref="M47:N47"/>
    <mergeCell ref="F48:G48"/>
    <mergeCell ref="F49:G49"/>
    <mergeCell ref="F50:G50"/>
    <mergeCell ref="F51:G51"/>
    <mergeCell ref="P42:Q42"/>
    <mergeCell ref="M43:N43"/>
    <mergeCell ref="M44:N44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V78"/>
  <sheetViews>
    <sheetView topLeftCell="A7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19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35"/>
      <c r="M4" s="135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35" t="s">
        <v>2</v>
      </c>
      <c r="M5" s="135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18</v>
      </c>
      <c r="K8" s="130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2880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33"/>
      <c r="B11" s="209">
        <f>$M$9</f>
        <v>2880</v>
      </c>
      <c r="C11" s="210"/>
      <c r="D11" s="211" t="s">
        <v>215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216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130" t="s">
        <v>5</v>
      </c>
      <c r="G16" s="158" t="s">
        <v>12</v>
      </c>
      <c r="H16" s="158"/>
      <c r="I16" s="130" t="s">
        <v>13</v>
      </c>
      <c r="J16" s="18">
        <v>22</v>
      </c>
      <c r="K16" s="130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30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30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30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30" t="s">
        <v>29</v>
      </c>
      <c r="G27" s="158" t="s">
        <v>96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96</v>
      </c>
      <c r="D28" s="158"/>
      <c r="E28" s="158"/>
      <c r="F28" s="26" t="s">
        <v>29</v>
      </c>
      <c r="G28" s="158" t="s">
        <v>130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130</v>
      </c>
      <c r="D29" s="158"/>
      <c r="E29" s="158"/>
      <c r="F29" s="26" t="s">
        <v>29</v>
      </c>
      <c r="G29" s="158" t="s">
        <v>90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36</v>
      </c>
      <c r="D30" s="184"/>
      <c r="E30" s="184"/>
      <c r="F30" s="26" t="s">
        <v>29</v>
      </c>
      <c r="G30" s="184" t="s">
        <v>146</v>
      </c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30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30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30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30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34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30"/>
      <c r="I41" s="130"/>
      <c r="J41" s="32"/>
      <c r="K41" s="6"/>
      <c r="L41" s="131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31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31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31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34"/>
      <c r="F46" s="174">
        <v>0</v>
      </c>
      <c r="G46" s="175"/>
      <c r="H46" s="131"/>
      <c r="I46" s="131"/>
      <c r="J46" s="131"/>
      <c r="K46" s="6" t="s">
        <v>46</v>
      </c>
      <c r="L46" s="134"/>
      <c r="M46" s="170">
        <f>SUM(M40+M42+M43)+M44+M45</f>
        <v>2880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34"/>
      <c r="F47" s="168">
        <v>0</v>
      </c>
      <c r="G47" s="169"/>
      <c r="H47" s="131"/>
      <c r="I47" s="131"/>
      <c r="J47" s="131"/>
      <c r="K47" s="6" t="s">
        <v>48</v>
      </c>
      <c r="L47" s="134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34"/>
      <c r="F48" s="172">
        <f>SUM(F46:G47)</f>
        <v>0</v>
      </c>
      <c r="G48" s="173"/>
      <c r="H48" s="131"/>
      <c r="I48" s="131"/>
      <c r="J48" s="131"/>
      <c r="K48" s="6"/>
      <c r="L48" s="134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34"/>
      <c r="F49" s="168">
        <v>0</v>
      </c>
      <c r="G49" s="169"/>
      <c r="H49" s="131"/>
      <c r="I49" s="131"/>
      <c r="J49" s="131"/>
      <c r="K49" s="6"/>
      <c r="L49" s="134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34"/>
      <c r="F50" s="172">
        <f>SUM(F48:G49)</f>
        <v>0</v>
      </c>
      <c r="G50" s="173"/>
      <c r="H50" s="131"/>
      <c r="I50" s="131"/>
      <c r="J50" s="131"/>
      <c r="K50" s="6"/>
      <c r="L50" s="134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34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34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34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34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34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34"/>
      <c r="F56" s="166">
        <f>+M46-F55</f>
        <v>2880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2880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29"/>
      <c r="C59" s="130"/>
      <c r="D59" s="130"/>
      <c r="E59" s="130"/>
      <c r="F59" s="130"/>
      <c r="G59" s="130"/>
      <c r="H59" s="6"/>
      <c r="I59" s="130"/>
      <c r="J59" s="130"/>
      <c r="K59" s="130"/>
      <c r="L59" s="130"/>
      <c r="M59" s="130"/>
      <c r="N59" s="132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70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103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V78"/>
  <sheetViews>
    <sheetView topLeftCell="A34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18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7"/>
      <c r="M4" s="107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7" t="s">
        <v>2</v>
      </c>
      <c r="M5" s="107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18</v>
      </c>
      <c r="K8" s="102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3203.2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05"/>
      <c r="B11" s="209">
        <f>$M$9</f>
        <v>3203.2</v>
      </c>
      <c r="C11" s="210"/>
      <c r="D11" s="211" t="s">
        <v>145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142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19</v>
      </c>
      <c r="F16" s="102" t="s">
        <v>5</v>
      </c>
      <c r="G16" s="158" t="s">
        <v>12</v>
      </c>
      <c r="H16" s="158"/>
      <c r="I16" s="102" t="s">
        <v>13</v>
      </c>
      <c r="J16" s="18">
        <v>20</v>
      </c>
      <c r="K16" s="102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02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102" t="s">
        <v>29</v>
      </c>
      <c r="F24" s="176">
        <v>1280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02" t="s">
        <v>29</v>
      </c>
      <c r="F25" s="176">
        <v>880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2160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02" t="s">
        <v>29</v>
      </c>
      <c r="G27" s="158" t="s">
        <v>113</v>
      </c>
      <c r="H27" s="158"/>
      <c r="I27" s="158"/>
      <c r="J27" s="24">
        <v>276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112</v>
      </c>
      <c r="D28" s="158"/>
      <c r="E28" s="158"/>
      <c r="F28" s="26" t="s">
        <v>29</v>
      </c>
      <c r="G28" s="158" t="s">
        <v>90</v>
      </c>
      <c r="H28" s="158"/>
      <c r="I28" s="158"/>
      <c r="J28" s="24">
        <v>276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02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02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02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02"/>
      <c r="G39" s="154"/>
      <c r="H39" s="154"/>
      <c r="I39" s="154"/>
      <c r="J39" s="29">
        <f>SUM(J27:J38)</f>
        <v>652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106"/>
      <c r="M40" s="178">
        <f>M25</f>
        <v>2160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02"/>
      <c r="I41" s="102"/>
      <c r="J41" s="32"/>
      <c r="K41" s="6"/>
      <c r="L41" s="103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103" t="s">
        <v>33</v>
      </c>
      <c r="M43" s="176">
        <f>J39*J40</f>
        <v>1043.2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103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103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106"/>
      <c r="F46" s="174">
        <v>0</v>
      </c>
      <c r="G46" s="175"/>
      <c r="H46" s="103"/>
      <c r="I46" s="103"/>
      <c r="J46" s="103"/>
      <c r="K46" s="6" t="s">
        <v>46</v>
      </c>
      <c r="L46" s="106"/>
      <c r="M46" s="170">
        <f>SUM(M40+M42+M43)+M44+M45</f>
        <v>3203.2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106"/>
      <c r="F47" s="168">
        <v>0</v>
      </c>
      <c r="G47" s="169"/>
      <c r="H47" s="103"/>
      <c r="I47" s="103"/>
      <c r="J47" s="103"/>
      <c r="K47" s="6" t="s">
        <v>48</v>
      </c>
      <c r="L47" s="106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106"/>
      <c r="F48" s="172">
        <f>SUM(F46:G47)</f>
        <v>0</v>
      </c>
      <c r="G48" s="173"/>
      <c r="H48" s="103"/>
      <c r="I48" s="103"/>
      <c r="J48" s="103"/>
      <c r="K48" s="6"/>
      <c r="L48" s="106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106"/>
      <c r="F49" s="168">
        <v>0</v>
      </c>
      <c r="G49" s="169"/>
      <c r="H49" s="103"/>
      <c r="I49" s="103"/>
      <c r="J49" s="103"/>
      <c r="K49" s="6"/>
      <c r="L49" s="106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106"/>
      <c r="F50" s="172">
        <f>SUM(F48:G49)</f>
        <v>0</v>
      </c>
      <c r="G50" s="173"/>
      <c r="H50" s="103"/>
      <c r="I50" s="103"/>
      <c r="J50" s="103"/>
      <c r="K50" s="6"/>
      <c r="L50" s="106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106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106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106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106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106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106"/>
      <c r="F56" s="166">
        <f>+M46-F55</f>
        <v>3203.2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3203.2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101"/>
      <c r="C59" s="102"/>
      <c r="D59" s="102"/>
      <c r="E59" s="102"/>
      <c r="F59" s="102"/>
      <c r="G59" s="102"/>
      <c r="H59" s="6"/>
      <c r="I59" s="102"/>
      <c r="J59" s="102"/>
      <c r="K59" s="102"/>
      <c r="L59" s="102"/>
      <c r="M59" s="102"/>
      <c r="N59" s="104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143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144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17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100"/>
      <c r="M4" s="100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100" t="s">
        <v>2</v>
      </c>
      <c r="M5" s="100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14</v>
      </c>
      <c r="K8" s="95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6050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8"/>
      <c r="B11" s="209">
        <f>$M$9</f>
        <v>6050</v>
      </c>
      <c r="C11" s="210"/>
      <c r="D11" s="211" t="s">
        <v>141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133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17</v>
      </c>
      <c r="F16" s="95" t="s">
        <v>5</v>
      </c>
      <c r="G16" s="158" t="s">
        <v>12</v>
      </c>
      <c r="H16" s="158"/>
      <c r="I16" s="95" t="s">
        <v>13</v>
      </c>
      <c r="J16" s="18">
        <v>18</v>
      </c>
      <c r="K16" s="95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95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95" t="s">
        <v>29</v>
      </c>
      <c r="F24" s="176">
        <v>4000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95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5200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95" t="s">
        <v>29</v>
      </c>
      <c r="G27" s="158" t="s">
        <v>134</v>
      </c>
      <c r="H27" s="158"/>
      <c r="I27" s="158"/>
      <c r="J27" s="24">
        <v>110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135</v>
      </c>
      <c r="D28" s="158"/>
      <c r="E28" s="158"/>
      <c r="F28" s="26" t="s">
        <v>29</v>
      </c>
      <c r="G28" s="158" t="s">
        <v>136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136</v>
      </c>
      <c r="D29" s="158"/>
      <c r="E29" s="158"/>
      <c r="F29" s="26" t="s">
        <v>29</v>
      </c>
      <c r="G29" s="158" t="s">
        <v>137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138</v>
      </c>
      <c r="D30" s="184"/>
      <c r="E30" s="184"/>
      <c r="F30" s="26" t="s">
        <v>29</v>
      </c>
      <c r="G30" s="184" t="s">
        <v>90</v>
      </c>
      <c r="H30" s="184"/>
      <c r="I30" s="184"/>
      <c r="J30" s="27">
        <v>110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95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95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95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95"/>
      <c r="G39" s="154"/>
      <c r="H39" s="154"/>
      <c r="I39" s="154"/>
      <c r="J39" s="29">
        <f>SUM(J27:J38)</f>
        <v>220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99"/>
      <c r="M40" s="178">
        <f>M25</f>
        <v>5200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95"/>
      <c r="I41" s="95"/>
      <c r="J41" s="32"/>
      <c r="K41" s="6"/>
      <c r="L41" s="96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249*2</f>
        <v>498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96" t="s">
        <v>33</v>
      </c>
      <c r="M43" s="176">
        <f>J39*J40</f>
        <v>352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96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96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99"/>
      <c r="F46" s="174">
        <v>0</v>
      </c>
      <c r="G46" s="175"/>
      <c r="H46" s="96"/>
      <c r="I46" s="96"/>
      <c r="J46" s="96"/>
      <c r="K46" s="6" t="s">
        <v>46</v>
      </c>
      <c r="L46" s="99"/>
      <c r="M46" s="170">
        <f>SUM(M40+M42+M43)+M44+M45</f>
        <v>6050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99"/>
      <c r="F47" s="168">
        <v>0</v>
      </c>
      <c r="G47" s="169"/>
      <c r="H47" s="96"/>
      <c r="I47" s="96"/>
      <c r="J47" s="96"/>
      <c r="K47" s="6" t="s">
        <v>48</v>
      </c>
      <c r="L47" s="99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99"/>
      <c r="F48" s="172">
        <f>SUM(F46:G47)</f>
        <v>0</v>
      </c>
      <c r="G48" s="173"/>
      <c r="H48" s="96"/>
      <c r="I48" s="96"/>
      <c r="J48" s="96"/>
      <c r="K48" s="6"/>
      <c r="L48" s="99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9"/>
      <c r="F49" s="168">
        <v>0</v>
      </c>
      <c r="G49" s="169"/>
      <c r="H49" s="96"/>
      <c r="I49" s="96"/>
      <c r="J49" s="96"/>
      <c r="K49" s="6"/>
      <c r="L49" s="99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9"/>
      <c r="F50" s="172">
        <f>SUM(F48:G49)</f>
        <v>0</v>
      </c>
      <c r="G50" s="173"/>
      <c r="H50" s="96"/>
      <c r="I50" s="96"/>
      <c r="J50" s="96"/>
      <c r="K50" s="6"/>
      <c r="L50" s="99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9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9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9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9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99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9"/>
      <c r="F56" s="166">
        <f>+M46-F55</f>
        <v>6050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6050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94"/>
      <c r="C59" s="95"/>
      <c r="D59" s="95"/>
      <c r="E59" s="95"/>
      <c r="F59" s="95"/>
      <c r="G59" s="95"/>
      <c r="H59" s="6"/>
      <c r="I59" s="95"/>
      <c r="J59" s="95"/>
      <c r="K59" s="95"/>
      <c r="L59" s="95"/>
      <c r="M59" s="95"/>
      <c r="N59" s="97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139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140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V78"/>
  <sheetViews>
    <sheetView zoomScaleNormal="100" workbookViewId="0">
      <selection activeCell="Z9" sqref="Z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16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3"/>
      <c r="M4" s="9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3" t="s">
        <v>2</v>
      </c>
      <c r="M5" s="9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88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2880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1"/>
      <c r="B11" s="209">
        <f>$M$9</f>
        <v>2880</v>
      </c>
      <c r="C11" s="210"/>
      <c r="D11" s="211" t="s">
        <v>72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129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88" t="s">
        <v>5</v>
      </c>
      <c r="G16" s="158" t="s">
        <v>12</v>
      </c>
      <c r="H16" s="158"/>
      <c r="I16" s="88" t="s">
        <v>13</v>
      </c>
      <c r="J16" s="18">
        <v>22</v>
      </c>
      <c r="K16" s="88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8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88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88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88" t="s">
        <v>29</v>
      </c>
      <c r="G27" s="158" t="s">
        <v>95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95</v>
      </c>
      <c r="D28" s="158"/>
      <c r="E28" s="158"/>
      <c r="F28" s="26" t="s">
        <v>29</v>
      </c>
      <c r="G28" s="158" t="s">
        <v>130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130</v>
      </c>
      <c r="D29" s="158"/>
      <c r="E29" s="158"/>
      <c r="F29" s="26" t="s">
        <v>29</v>
      </c>
      <c r="G29" s="158" t="s">
        <v>95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95</v>
      </c>
      <c r="D30" s="184"/>
      <c r="E30" s="184"/>
      <c r="F30" s="26" t="s">
        <v>29</v>
      </c>
      <c r="G30" s="184" t="s">
        <v>90</v>
      </c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36</v>
      </c>
      <c r="D31" s="184"/>
      <c r="E31" s="184"/>
      <c r="F31" s="26" t="s">
        <v>29</v>
      </c>
      <c r="G31" s="184" t="s">
        <v>36</v>
      </c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88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88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88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88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92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88"/>
      <c r="I41" s="88"/>
      <c r="J41" s="32"/>
      <c r="K41" s="6"/>
      <c r="L41" s="89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9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9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9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92"/>
      <c r="F46" s="174">
        <v>0</v>
      </c>
      <c r="G46" s="175"/>
      <c r="H46" s="89"/>
      <c r="I46" s="89"/>
      <c r="J46" s="89"/>
      <c r="K46" s="6" t="s">
        <v>46</v>
      </c>
      <c r="L46" s="92"/>
      <c r="M46" s="170">
        <f>SUM(M40+M42+M43)+M44+M45</f>
        <v>2880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92"/>
      <c r="F47" s="168">
        <v>0</v>
      </c>
      <c r="G47" s="169"/>
      <c r="H47" s="89"/>
      <c r="I47" s="89"/>
      <c r="J47" s="89"/>
      <c r="K47" s="6" t="s">
        <v>48</v>
      </c>
      <c r="L47" s="92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92"/>
      <c r="F48" s="172">
        <f>SUM(F46:G47)</f>
        <v>0</v>
      </c>
      <c r="G48" s="173"/>
      <c r="H48" s="89"/>
      <c r="I48" s="89"/>
      <c r="J48" s="89"/>
      <c r="K48" s="6"/>
      <c r="L48" s="92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2"/>
      <c r="F49" s="168">
        <v>0</v>
      </c>
      <c r="G49" s="169"/>
      <c r="H49" s="89"/>
      <c r="I49" s="89"/>
      <c r="J49" s="89"/>
      <c r="K49" s="6"/>
      <c r="L49" s="92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2"/>
      <c r="F50" s="172">
        <f>SUM(F48:G49)</f>
        <v>0</v>
      </c>
      <c r="G50" s="173"/>
      <c r="H50" s="89"/>
      <c r="I50" s="89"/>
      <c r="J50" s="89"/>
      <c r="K50" s="6"/>
      <c r="L50" s="92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2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2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2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2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92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2"/>
      <c r="F56" s="166">
        <f>+M46-F55</f>
        <v>2880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2880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87"/>
      <c r="C59" s="88"/>
      <c r="D59" s="88"/>
      <c r="E59" s="88"/>
      <c r="F59" s="88"/>
      <c r="G59" s="88"/>
      <c r="H59" s="6"/>
      <c r="I59" s="88"/>
      <c r="J59" s="88"/>
      <c r="K59" s="88"/>
      <c r="L59" s="88"/>
      <c r="M59" s="88"/>
      <c r="N59" s="90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104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132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15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3"/>
      <c r="M4" s="9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3" t="s">
        <v>2</v>
      </c>
      <c r="M5" s="9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88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4954.8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1"/>
      <c r="B11" s="209">
        <f>$M$9</f>
        <v>4954.8</v>
      </c>
      <c r="C11" s="210"/>
      <c r="D11" s="211" t="s">
        <v>131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129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88" t="s">
        <v>5</v>
      </c>
      <c r="G16" s="158" t="s">
        <v>12</v>
      </c>
      <c r="H16" s="158"/>
      <c r="I16" s="88" t="s">
        <v>13</v>
      </c>
      <c r="J16" s="18">
        <v>22</v>
      </c>
      <c r="K16" s="88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8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88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88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88" t="s">
        <v>29</v>
      </c>
      <c r="G27" s="158" t="s">
        <v>95</v>
      </c>
      <c r="H27" s="158"/>
      <c r="I27" s="158"/>
      <c r="J27" s="24">
        <v>435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95</v>
      </c>
      <c r="D28" s="158"/>
      <c r="E28" s="158"/>
      <c r="F28" s="26" t="s">
        <v>29</v>
      </c>
      <c r="G28" s="158" t="s">
        <v>130</v>
      </c>
      <c r="H28" s="158"/>
      <c r="I28" s="158"/>
      <c r="J28" s="24">
        <v>94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130</v>
      </c>
      <c r="D29" s="158"/>
      <c r="E29" s="158"/>
      <c r="F29" s="26" t="s">
        <v>29</v>
      </c>
      <c r="G29" s="158" t="s">
        <v>95</v>
      </c>
      <c r="H29" s="158"/>
      <c r="I29" s="158"/>
      <c r="J29" s="24">
        <v>94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95</v>
      </c>
      <c r="D30" s="184"/>
      <c r="E30" s="184"/>
      <c r="F30" s="26" t="s">
        <v>29</v>
      </c>
      <c r="G30" s="184" t="s">
        <v>90</v>
      </c>
      <c r="H30" s="184"/>
      <c r="I30" s="184"/>
      <c r="J30" s="27">
        <v>435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36</v>
      </c>
      <c r="D31" s="184"/>
      <c r="E31" s="184"/>
      <c r="F31" s="26" t="s">
        <v>29</v>
      </c>
      <c r="G31" s="184" t="s">
        <v>36</v>
      </c>
      <c r="H31" s="184"/>
      <c r="I31" s="184"/>
      <c r="J31" s="27">
        <v>100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88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88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88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88"/>
      <c r="G39" s="154"/>
      <c r="H39" s="154"/>
      <c r="I39" s="154"/>
      <c r="J39" s="29">
        <f>SUM(J27:J38)</f>
        <v>1158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92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88"/>
      <c r="I41" s="88"/>
      <c r="J41" s="32"/>
      <c r="K41" s="6"/>
      <c r="L41" s="89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111*2</f>
        <v>222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9" t="s">
        <v>33</v>
      </c>
      <c r="M43" s="176">
        <f>J39*J40</f>
        <v>1852.8000000000002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9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9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92"/>
      <c r="F46" s="174">
        <v>0</v>
      </c>
      <c r="G46" s="175"/>
      <c r="H46" s="89"/>
      <c r="I46" s="89"/>
      <c r="J46" s="89"/>
      <c r="K46" s="6" t="s">
        <v>46</v>
      </c>
      <c r="L46" s="92"/>
      <c r="M46" s="170">
        <f>SUM(M40+M42+M43)+M44+M45</f>
        <v>4954.8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92"/>
      <c r="F47" s="168">
        <v>0</v>
      </c>
      <c r="G47" s="169"/>
      <c r="H47" s="89"/>
      <c r="I47" s="89"/>
      <c r="J47" s="89"/>
      <c r="K47" s="6" t="s">
        <v>48</v>
      </c>
      <c r="L47" s="92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92"/>
      <c r="F48" s="172">
        <f>SUM(F46:G47)</f>
        <v>0</v>
      </c>
      <c r="G48" s="173"/>
      <c r="H48" s="89"/>
      <c r="I48" s="89"/>
      <c r="J48" s="89"/>
      <c r="K48" s="6"/>
      <c r="L48" s="92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2"/>
      <c r="F49" s="168">
        <v>0</v>
      </c>
      <c r="G49" s="169"/>
      <c r="H49" s="89"/>
      <c r="I49" s="89"/>
      <c r="J49" s="89"/>
      <c r="K49" s="6"/>
      <c r="L49" s="92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2"/>
      <c r="F50" s="172">
        <f>SUM(F48:G49)</f>
        <v>0</v>
      </c>
      <c r="G50" s="173"/>
      <c r="H50" s="89"/>
      <c r="I50" s="89"/>
      <c r="J50" s="89"/>
      <c r="K50" s="6"/>
      <c r="L50" s="92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2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2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2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2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92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2"/>
      <c r="F56" s="166">
        <f>+M46-F55</f>
        <v>4954.8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4954.8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87"/>
      <c r="C59" s="88"/>
      <c r="D59" s="88"/>
      <c r="E59" s="88"/>
      <c r="F59" s="88"/>
      <c r="G59" s="88"/>
      <c r="H59" s="6"/>
      <c r="I59" s="88"/>
      <c r="J59" s="88"/>
      <c r="K59" s="88"/>
      <c r="L59" s="88"/>
      <c r="M59" s="88"/>
      <c r="N59" s="90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99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100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V78"/>
  <sheetViews>
    <sheetView topLeftCell="A10"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14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3"/>
      <c r="M4" s="9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3" t="s">
        <v>2</v>
      </c>
      <c r="M5" s="9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88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640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1"/>
      <c r="B11" s="209">
        <f>$M$9</f>
        <v>640</v>
      </c>
      <c r="C11" s="210"/>
      <c r="D11" s="211" t="s">
        <v>128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124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19</v>
      </c>
      <c r="F16" s="88" t="s">
        <v>5</v>
      </c>
      <c r="G16" s="158" t="s">
        <v>12</v>
      </c>
      <c r="H16" s="158"/>
      <c r="I16" s="88" t="s">
        <v>13</v>
      </c>
      <c r="J16" s="18">
        <v>20</v>
      </c>
      <c r="K16" s="88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8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88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88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640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88" t="s">
        <v>29</v>
      </c>
      <c r="G27" s="158" t="s">
        <v>125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125</v>
      </c>
      <c r="D28" s="158"/>
      <c r="E28" s="158"/>
      <c r="F28" s="26" t="s">
        <v>29</v>
      </c>
      <c r="G28" s="158" t="s">
        <v>90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88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88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88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88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92"/>
      <c r="M40" s="178">
        <f>M25</f>
        <v>640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88"/>
      <c r="I41" s="88"/>
      <c r="J41" s="32"/>
      <c r="K41" s="6"/>
      <c r="L41" s="89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9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9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9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92"/>
      <c r="F46" s="174">
        <v>0</v>
      </c>
      <c r="G46" s="175"/>
      <c r="H46" s="89"/>
      <c r="I46" s="89"/>
      <c r="J46" s="89"/>
      <c r="K46" s="6" t="s">
        <v>46</v>
      </c>
      <c r="L46" s="92"/>
      <c r="M46" s="170">
        <f>SUM(M40+M42+M43)+M44+M45</f>
        <v>640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92"/>
      <c r="F47" s="168">
        <v>0</v>
      </c>
      <c r="G47" s="169"/>
      <c r="H47" s="89"/>
      <c r="I47" s="89"/>
      <c r="J47" s="89"/>
      <c r="K47" s="6" t="s">
        <v>48</v>
      </c>
      <c r="L47" s="92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92"/>
      <c r="F48" s="172">
        <f>SUM(F46:G47)</f>
        <v>0</v>
      </c>
      <c r="G48" s="173"/>
      <c r="H48" s="89"/>
      <c r="I48" s="89"/>
      <c r="J48" s="89"/>
      <c r="K48" s="6"/>
      <c r="L48" s="92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2"/>
      <c r="F49" s="168">
        <v>0</v>
      </c>
      <c r="G49" s="169"/>
      <c r="H49" s="89"/>
      <c r="I49" s="89"/>
      <c r="J49" s="89"/>
      <c r="K49" s="6"/>
      <c r="L49" s="92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2"/>
      <c r="F50" s="172">
        <f>SUM(F48:G49)</f>
        <v>0</v>
      </c>
      <c r="G50" s="173"/>
      <c r="H50" s="89"/>
      <c r="I50" s="89"/>
      <c r="J50" s="89"/>
      <c r="K50" s="6"/>
      <c r="L50" s="92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2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2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2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2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92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2"/>
      <c r="F56" s="166">
        <f>+M46-F55</f>
        <v>640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640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87"/>
      <c r="C59" s="88"/>
      <c r="D59" s="88"/>
      <c r="E59" s="88"/>
      <c r="F59" s="88"/>
      <c r="G59" s="88"/>
      <c r="H59" s="6"/>
      <c r="I59" s="88"/>
      <c r="J59" s="88"/>
      <c r="K59" s="88"/>
      <c r="L59" s="88"/>
      <c r="M59" s="88"/>
      <c r="N59" s="90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127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122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13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3"/>
      <c r="M4" s="9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3" t="s">
        <v>2</v>
      </c>
      <c r="M5" s="9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88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1819.2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1"/>
      <c r="B11" s="209">
        <f>$M$9</f>
        <v>1819.2</v>
      </c>
      <c r="C11" s="210"/>
      <c r="D11" s="211" t="s">
        <v>126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124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19</v>
      </c>
      <c r="F16" s="88" t="s">
        <v>5</v>
      </c>
      <c r="G16" s="158" t="s">
        <v>12</v>
      </c>
      <c r="H16" s="158"/>
      <c r="I16" s="88" t="s">
        <v>13</v>
      </c>
      <c r="J16" s="18">
        <v>20</v>
      </c>
      <c r="K16" s="88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8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88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88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88" t="s">
        <v>29</v>
      </c>
      <c r="G27" s="158" t="s">
        <v>125</v>
      </c>
      <c r="H27" s="158"/>
      <c r="I27" s="158"/>
      <c r="J27" s="24">
        <v>86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125</v>
      </c>
      <c r="D28" s="158"/>
      <c r="E28" s="158"/>
      <c r="F28" s="26" t="s">
        <v>29</v>
      </c>
      <c r="G28" s="158" t="s">
        <v>90</v>
      </c>
      <c r="H28" s="158"/>
      <c r="I28" s="158"/>
      <c r="J28" s="24">
        <v>86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88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88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88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88"/>
      <c r="G39" s="154"/>
      <c r="H39" s="154"/>
      <c r="I39" s="154"/>
      <c r="J39" s="29">
        <f>SUM(J27:J38)</f>
        <v>272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92"/>
      <c r="M40" s="178">
        <f>M25</f>
        <v>1200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88"/>
      <c r="I41" s="88"/>
      <c r="J41" s="32"/>
      <c r="K41" s="6"/>
      <c r="L41" s="89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92*2</f>
        <v>184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9" t="s">
        <v>33</v>
      </c>
      <c r="M43" s="176">
        <f>J39*J40</f>
        <v>435.20000000000005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9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9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92"/>
      <c r="F46" s="174">
        <v>0</v>
      </c>
      <c r="G46" s="175"/>
      <c r="H46" s="89"/>
      <c r="I46" s="89"/>
      <c r="J46" s="89"/>
      <c r="K46" s="6" t="s">
        <v>46</v>
      </c>
      <c r="L46" s="92"/>
      <c r="M46" s="170">
        <f>SUM(M40+M42+M43)+M44+M45</f>
        <v>1819.2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92"/>
      <c r="F47" s="168">
        <v>0</v>
      </c>
      <c r="G47" s="169"/>
      <c r="H47" s="89"/>
      <c r="I47" s="89"/>
      <c r="J47" s="89"/>
      <c r="K47" s="6" t="s">
        <v>48</v>
      </c>
      <c r="L47" s="92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92"/>
      <c r="F48" s="172">
        <f>SUM(F46:G47)</f>
        <v>0</v>
      </c>
      <c r="G48" s="173"/>
      <c r="H48" s="89"/>
      <c r="I48" s="89"/>
      <c r="J48" s="89"/>
      <c r="K48" s="6"/>
      <c r="L48" s="92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2"/>
      <c r="F49" s="168">
        <v>0</v>
      </c>
      <c r="G49" s="169"/>
      <c r="H49" s="89"/>
      <c r="I49" s="89"/>
      <c r="J49" s="89"/>
      <c r="K49" s="6"/>
      <c r="L49" s="92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2"/>
      <c r="F50" s="172">
        <f>SUM(F48:G49)</f>
        <v>0</v>
      </c>
      <c r="G50" s="173"/>
      <c r="H50" s="89"/>
      <c r="I50" s="89"/>
      <c r="J50" s="89"/>
      <c r="K50" s="6"/>
      <c r="L50" s="92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2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2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2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2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92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2"/>
      <c r="F56" s="166">
        <f>+M46-F55</f>
        <v>1819.2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1819.2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87"/>
      <c r="C59" s="88"/>
      <c r="D59" s="88"/>
      <c r="E59" s="88"/>
      <c r="F59" s="88"/>
      <c r="G59" s="88"/>
      <c r="H59" s="6"/>
      <c r="I59" s="88"/>
      <c r="J59" s="88"/>
      <c r="K59" s="88"/>
      <c r="L59" s="88"/>
      <c r="M59" s="88"/>
      <c r="N59" s="90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117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118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12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3"/>
      <c r="M4" s="9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3" t="s">
        <v>2</v>
      </c>
      <c r="M5" s="9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88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1760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1"/>
      <c r="B11" s="209">
        <f>$M$9</f>
        <v>1760</v>
      </c>
      <c r="C11" s="210"/>
      <c r="D11" s="211" t="s">
        <v>123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119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19</v>
      </c>
      <c r="F16" s="88" t="s">
        <v>5</v>
      </c>
      <c r="G16" s="158" t="s">
        <v>12</v>
      </c>
      <c r="H16" s="158"/>
      <c r="I16" s="88" t="s">
        <v>13</v>
      </c>
      <c r="J16" s="18">
        <v>20</v>
      </c>
      <c r="K16" s="88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8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88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88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1760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88" t="s">
        <v>29</v>
      </c>
      <c r="G27" s="158" t="s">
        <v>74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73</v>
      </c>
      <c r="D28" s="158"/>
      <c r="E28" s="158"/>
      <c r="F28" s="26" t="s">
        <v>29</v>
      </c>
      <c r="G28" s="158" t="s">
        <v>113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113</v>
      </c>
      <c r="D29" s="158"/>
      <c r="E29" s="158"/>
      <c r="F29" s="26" t="s">
        <v>29</v>
      </c>
      <c r="G29" s="158" t="s">
        <v>90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36</v>
      </c>
      <c r="D30" s="184"/>
      <c r="E30" s="184"/>
      <c r="F30" s="26" t="s">
        <v>29</v>
      </c>
      <c r="G30" s="184" t="s">
        <v>36</v>
      </c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88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88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88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88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92"/>
      <c r="M40" s="178">
        <f>M25</f>
        <v>1760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88"/>
      <c r="I41" s="88"/>
      <c r="J41" s="32"/>
      <c r="K41" s="6"/>
      <c r="L41" s="89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9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9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9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92"/>
      <c r="F46" s="174">
        <v>0</v>
      </c>
      <c r="G46" s="175"/>
      <c r="H46" s="89"/>
      <c r="I46" s="89"/>
      <c r="J46" s="89"/>
      <c r="K46" s="6" t="s">
        <v>46</v>
      </c>
      <c r="L46" s="92"/>
      <c r="M46" s="170">
        <f>SUM(M40+M42+M43)+M44+M45</f>
        <v>1760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92"/>
      <c r="F47" s="168">
        <v>0</v>
      </c>
      <c r="G47" s="169"/>
      <c r="H47" s="89"/>
      <c r="I47" s="89"/>
      <c r="J47" s="89"/>
      <c r="K47" s="6" t="s">
        <v>48</v>
      </c>
      <c r="L47" s="92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92"/>
      <c r="F48" s="172">
        <f>SUM(F46:G47)</f>
        <v>0</v>
      </c>
      <c r="G48" s="173"/>
      <c r="H48" s="89"/>
      <c r="I48" s="89"/>
      <c r="J48" s="89"/>
      <c r="K48" s="6"/>
      <c r="L48" s="92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2"/>
      <c r="F49" s="168">
        <v>0</v>
      </c>
      <c r="G49" s="169"/>
      <c r="H49" s="89"/>
      <c r="I49" s="89"/>
      <c r="J49" s="89"/>
      <c r="K49" s="6"/>
      <c r="L49" s="92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2"/>
      <c r="F50" s="172">
        <f>SUM(F48:G49)</f>
        <v>0</v>
      </c>
      <c r="G50" s="173"/>
      <c r="H50" s="89"/>
      <c r="I50" s="89"/>
      <c r="J50" s="89"/>
      <c r="K50" s="6"/>
      <c r="L50" s="92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2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2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2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2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92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2"/>
      <c r="F56" s="166">
        <f>+M46-F55</f>
        <v>1760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1760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87"/>
      <c r="C59" s="88"/>
      <c r="D59" s="88"/>
      <c r="E59" s="88"/>
      <c r="F59" s="88"/>
      <c r="G59" s="88"/>
      <c r="H59" s="6"/>
      <c r="I59" s="88"/>
      <c r="J59" s="88"/>
      <c r="K59" s="88"/>
      <c r="L59" s="88"/>
      <c r="M59" s="88"/>
      <c r="N59" s="90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121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122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V78"/>
  <sheetViews>
    <sheetView zoomScaleNormal="100" workbookViewId="0">
      <selection activeCell="L3" sqref="L3:M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11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3"/>
      <c r="M4" s="9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3" t="s">
        <v>2</v>
      </c>
      <c r="M5" s="9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88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4244.8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1"/>
      <c r="B11" s="209">
        <f>$M$9</f>
        <v>4244.8</v>
      </c>
      <c r="C11" s="210"/>
      <c r="D11" s="211" t="s">
        <v>120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119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19</v>
      </c>
      <c r="F16" s="88" t="s">
        <v>5</v>
      </c>
      <c r="G16" s="158" t="s">
        <v>12</v>
      </c>
      <c r="H16" s="158"/>
      <c r="I16" s="88" t="s">
        <v>13</v>
      </c>
      <c r="J16" s="18">
        <v>20</v>
      </c>
      <c r="K16" s="88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8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88" t="s">
        <v>29</v>
      </c>
      <c r="F24" s="176">
        <v>2000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88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3200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88" t="s">
        <v>29</v>
      </c>
      <c r="G27" s="158" t="s">
        <v>74</v>
      </c>
      <c r="H27" s="158"/>
      <c r="I27" s="158"/>
      <c r="J27" s="24">
        <v>197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73</v>
      </c>
      <c r="D28" s="158"/>
      <c r="E28" s="158"/>
      <c r="F28" s="26" t="s">
        <v>29</v>
      </c>
      <c r="G28" s="158" t="s">
        <v>113</v>
      </c>
      <c r="H28" s="158"/>
      <c r="I28" s="158"/>
      <c r="J28" s="24">
        <v>80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113</v>
      </c>
      <c r="D29" s="158"/>
      <c r="E29" s="158"/>
      <c r="F29" s="26" t="s">
        <v>29</v>
      </c>
      <c r="G29" s="158" t="s">
        <v>90</v>
      </c>
      <c r="H29" s="158"/>
      <c r="I29" s="158"/>
      <c r="J29" s="24">
        <v>276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36</v>
      </c>
      <c r="D30" s="184"/>
      <c r="E30" s="184"/>
      <c r="F30" s="26" t="s">
        <v>29</v>
      </c>
      <c r="G30" s="184" t="s">
        <v>36</v>
      </c>
      <c r="H30" s="184"/>
      <c r="I30" s="184"/>
      <c r="J30" s="27">
        <v>100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88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88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88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88"/>
      <c r="G39" s="154"/>
      <c r="H39" s="154"/>
      <c r="I39" s="154"/>
      <c r="J39" s="29">
        <f>SUM(J27:J38)</f>
        <v>653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92"/>
      <c r="M40" s="178">
        <f>M25</f>
        <v>3200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88"/>
      <c r="I41" s="88"/>
      <c r="J41" s="32"/>
      <c r="K41" s="6"/>
      <c r="L41" s="89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9" t="s">
        <v>33</v>
      </c>
      <c r="M43" s="176">
        <f>J39*J40</f>
        <v>1044.8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9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9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92"/>
      <c r="F46" s="174">
        <v>0</v>
      </c>
      <c r="G46" s="175"/>
      <c r="H46" s="89"/>
      <c r="I46" s="89"/>
      <c r="J46" s="89"/>
      <c r="K46" s="6" t="s">
        <v>46</v>
      </c>
      <c r="L46" s="92"/>
      <c r="M46" s="170">
        <f>SUM(M40+M42+M43)+M44+M45</f>
        <v>4244.8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92"/>
      <c r="F47" s="168">
        <v>0</v>
      </c>
      <c r="G47" s="169"/>
      <c r="H47" s="89"/>
      <c r="I47" s="89"/>
      <c r="J47" s="89"/>
      <c r="K47" s="6" t="s">
        <v>48</v>
      </c>
      <c r="L47" s="92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92"/>
      <c r="F48" s="172">
        <f>SUM(F46:G47)</f>
        <v>0</v>
      </c>
      <c r="G48" s="173"/>
      <c r="H48" s="89"/>
      <c r="I48" s="89"/>
      <c r="J48" s="89"/>
      <c r="K48" s="6"/>
      <c r="L48" s="92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2"/>
      <c r="F49" s="168">
        <v>0</v>
      </c>
      <c r="G49" s="169"/>
      <c r="H49" s="89"/>
      <c r="I49" s="89"/>
      <c r="J49" s="89"/>
      <c r="K49" s="6"/>
      <c r="L49" s="92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2"/>
      <c r="F50" s="172">
        <f>SUM(F48:G49)</f>
        <v>0</v>
      </c>
      <c r="G50" s="173"/>
      <c r="H50" s="89"/>
      <c r="I50" s="89"/>
      <c r="J50" s="89"/>
      <c r="K50" s="6"/>
      <c r="L50" s="92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2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2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2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2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92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2"/>
      <c r="F56" s="166">
        <f>+M46-F55</f>
        <v>4244.8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4244.8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87"/>
      <c r="C59" s="88"/>
      <c r="D59" s="88"/>
      <c r="E59" s="88"/>
      <c r="F59" s="88"/>
      <c r="G59" s="88"/>
      <c r="H59" s="6"/>
      <c r="I59" s="88"/>
      <c r="J59" s="88"/>
      <c r="K59" s="88"/>
      <c r="L59" s="88"/>
      <c r="M59" s="88"/>
      <c r="N59" s="90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117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118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V78"/>
  <sheetViews>
    <sheetView zoomScaleNormal="100" workbookViewId="0">
      <selection activeCell="S17" sqref="S1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10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3"/>
      <c r="M4" s="93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3" t="s">
        <v>2</v>
      </c>
      <c r="M5" s="93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13</v>
      </c>
      <c r="K8" s="88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2634.4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91"/>
      <c r="B11" s="209">
        <f>$M$9</f>
        <v>2634.4</v>
      </c>
      <c r="C11" s="210"/>
      <c r="D11" s="211" t="s">
        <v>116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111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88" t="s">
        <v>5</v>
      </c>
      <c r="G16" s="158" t="s">
        <v>12</v>
      </c>
      <c r="H16" s="158"/>
      <c r="I16" s="88" t="s">
        <v>13</v>
      </c>
      <c r="J16" s="18">
        <v>20</v>
      </c>
      <c r="K16" s="88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 t="s">
        <v>17</v>
      </c>
      <c r="E18" s="206" t="s">
        <v>16</v>
      </c>
      <c r="F18" s="207"/>
      <c r="G18" s="208"/>
      <c r="H18" s="20"/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8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/>
      <c r="E24" s="88" t="s">
        <v>29</v>
      </c>
      <c r="F24" s="176"/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88" t="s">
        <v>29</v>
      </c>
      <c r="F25" s="176">
        <v>1200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1200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88" t="s">
        <v>29</v>
      </c>
      <c r="G27" s="158" t="s">
        <v>112</v>
      </c>
      <c r="H27" s="158"/>
      <c r="I27" s="158"/>
      <c r="J27" s="24">
        <v>276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113</v>
      </c>
      <c r="D28" s="158"/>
      <c r="E28" s="158"/>
      <c r="F28" s="26" t="s">
        <v>29</v>
      </c>
      <c r="G28" s="158" t="s">
        <v>90</v>
      </c>
      <c r="H28" s="158"/>
      <c r="I28" s="158"/>
      <c r="J28" s="24">
        <v>276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36</v>
      </c>
      <c r="D29" s="158"/>
      <c r="E29" s="158"/>
      <c r="F29" s="26" t="s">
        <v>29</v>
      </c>
      <c r="G29" s="158" t="s">
        <v>36</v>
      </c>
      <c r="H29" s="158"/>
      <c r="I29" s="158"/>
      <c r="J29" s="24">
        <v>100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/>
      <c r="D30" s="184"/>
      <c r="E30" s="184"/>
      <c r="F30" s="26" t="s">
        <v>29</v>
      </c>
      <c r="G30" s="184"/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88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88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88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88"/>
      <c r="G39" s="154"/>
      <c r="H39" s="154"/>
      <c r="I39" s="154"/>
      <c r="J39" s="29">
        <f>SUM(J27:J38)</f>
        <v>652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2.2000000000000002</v>
      </c>
      <c r="K40" s="6"/>
      <c r="L40" s="92"/>
      <c r="M40" s="178">
        <f>M25</f>
        <v>1200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88"/>
      <c r="I41" s="88"/>
      <c r="J41" s="32"/>
      <c r="K41" s="6"/>
      <c r="L41" s="89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9" t="s">
        <v>33</v>
      </c>
      <c r="M43" s="176">
        <f>J39*J40</f>
        <v>1434.4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9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9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92"/>
      <c r="F46" s="174">
        <v>0</v>
      </c>
      <c r="G46" s="175"/>
      <c r="H46" s="89"/>
      <c r="I46" s="89"/>
      <c r="J46" s="89"/>
      <c r="K46" s="6" t="s">
        <v>46</v>
      </c>
      <c r="L46" s="92"/>
      <c r="M46" s="170">
        <f>SUM(M40+M42+M43)+M44+M45</f>
        <v>2634.4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92"/>
      <c r="F47" s="168">
        <v>0</v>
      </c>
      <c r="G47" s="169"/>
      <c r="H47" s="89"/>
      <c r="I47" s="89"/>
      <c r="J47" s="89"/>
      <c r="K47" s="6" t="s">
        <v>48</v>
      </c>
      <c r="L47" s="92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92"/>
      <c r="F48" s="172">
        <f>SUM(F46:G47)</f>
        <v>0</v>
      </c>
      <c r="G48" s="173"/>
      <c r="H48" s="89"/>
      <c r="I48" s="89"/>
      <c r="J48" s="89"/>
      <c r="K48" s="6"/>
      <c r="L48" s="92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92"/>
      <c r="F49" s="168">
        <v>0</v>
      </c>
      <c r="G49" s="169"/>
      <c r="H49" s="89"/>
      <c r="I49" s="89"/>
      <c r="J49" s="89"/>
      <c r="K49" s="6"/>
      <c r="L49" s="92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92"/>
      <c r="F50" s="172">
        <f>SUM(F48:G49)</f>
        <v>0</v>
      </c>
      <c r="G50" s="173"/>
      <c r="H50" s="89"/>
      <c r="I50" s="89"/>
      <c r="J50" s="89"/>
      <c r="K50" s="6"/>
      <c r="L50" s="92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92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92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92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92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92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92"/>
      <c r="F56" s="166">
        <f>+M46-F55</f>
        <v>2634.4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2634.4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87"/>
      <c r="C59" s="88"/>
      <c r="D59" s="88"/>
      <c r="E59" s="88"/>
      <c r="F59" s="88"/>
      <c r="G59" s="88"/>
      <c r="H59" s="6"/>
      <c r="I59" s="88"/>
      <c r="J59" s="88"/>
      <c r="K59" s="88"/>
      <c r="L59" s="88"/>
      <c r="M59" s="88"/>
      <c r="N59" s="90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114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115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V78"/>
  <sheetViews>
    <sheetView topLeftCell="A4"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9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86"/>
      <c r="M4" s="86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86" t="s">
        <v>2</v>
      </c>
      <c r="M5" s="86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12</v>
      </c>
      <c r="K8" s="81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4700.8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84"/>
      <c r="B11" s="209">
        <f>$M$9</f>
        <v>4700.8</v>
      </c>
      <c r="C11" s="210"/>
      <c r="D11" s="211" t="s">
        <v>110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106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20</v>
      </c>
      <c r="F16" s="81" t="s">
        <v>5</v>
      </c>
      <c r="G16" s="158" t="s">
        <v>12</v>
      </c>
      <c r="H16" s="158"/>
      <c r="I16" s="81" t="s">
        <v>13</v>
      </c>
      <c r="J16" s="18">
        <v>22</v>
      </c>
      <c r="K16" s="81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81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81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81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81" t="s">
        <v>29</v>
      </c>
      <c r="G27" s="158" t="s">
        <v>75</v>
      </c>
      <c r="H27" s="158"/>
      <c r="I27" s="158"/>
      <c r="J27" s="24">
        <v>336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75</v>
      </c>
      <c r="D28" s="158"/>
      <c r="E28" s="158"/>
      <c r="F28" s="26" t="s">
        <v>29</v>
      </c>
      <c r="G28" s="158" t="s">
        <v>87</v>
      </c>
      <c r="H28" s="158"/>
      <c r="I28" s="158"/>
      <c r="J28" s="24">
        <v>12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87</v>
      </c>
      <c r="D29" s="158"/>
      <c r="E29" s="158"/>
      <c r="F29" s="26" t="s">
        <v>29</v>
      </c>
      <c r="G29" s="158" t="s">
        <v>76</v>
      </c>
      <c r="H29" s="158"/>
      <c r="I29" s="158"/>
      <c r="J29" s="24">
        <v>12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75</v>
      </c>
      <c r="D30" s="184"/>
      <c r="E30" s="184"/>
      <c r="F30" s="26" t="s">
        <v>29</v>
      </c>
      <c r="G30" s="184" t="s">
        <v>87</v>
      </c>
      <c r="H30" s="184"/>
      <c r="I30" s="184"/>
      <c r="J30" s="27">
        <v>12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88</v>
      </c>
      <c r="D31" s="184"/>
      <c r="E31" s="184"/>
      <c r="F31" s="26" t="s">
        <v>29</v>
      </c>
      <c r="G31" s="184" t="s">
        <v>73</v>
      </c>
      <c r="H31" s="184"/>
      <c r="I31" s="184"/>
      <c r="J31" s="27">
        <v>128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 t="s">
        <v>73</v>
      </c>
      <c r="D32" s="184"/>
      <c r="E32" s="184"/>
      <c r="F32" s="26" t="s">
        <v>29</v>
      </c>
      <c r="G32" s="184" t="s">
        <v>76</v>
      </c>
      <c r="H32" s="184"/>
      <c r="I32" s="184"/>
      <c r="J32" s="27">
        <v>146</v>
      </c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 t="s">
        <v>89</v>
      </c>
      <c r="D33" s="184"/>
      <c r="E33" s="184"/>
      <c r="F33" s="26" t="s">
        <v>29</v>
      </c>
      <c r="G33" s="184" t="s">
        <v>75</v>
      </c>
      <c r="H33" s="184"/>
      <c r="I33" s="184"/>
      <c r="J33" s="27">
        <v>26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 t="s">
        <v>107</v>
      </c>
      <c r="D34" s="184"/>
      <c r="E34" s="184"/>
      <c r="F34" s="26" t="s">
        <v>29</v>
      </c>
      <c r="G34" s="184" t="s">
        <v>76</v>
      </c>
      <c r="H34" s="184"/>
      <c r="I34" s="184"/>
      <c r="J34" s="28">
        <v>26</v>
      </c>
      <c r="K34" s="6" t="s">
        <v>35</v>
      </c>
      <c r="L34" s="6"/>
      <c r="M34" s="6"/>
      <c r="N34" s="13"/>
    </row>
    <row r="35" spans="1:18">
      <c r="A35" s="5"/>
      <c r="B35" s="5"/>
      <c r="C35" s="184" t="s">
        <v>89</v>
      </c>
      <c r="D35" s="184"/>
      <c r="E35" s="184"/>
      <c r="F35" s="26" t="s">
        <v>29</v>
      </c>
      <c r="G35" s="184" t="s">
        <v>108</v>
      </c>
      <c r="H35" s="184"/>
      <c r="I35" s="184"/>
      <c r="J35" s="28">
        <v>340</v>
      </c>
      <c r="K35" s="6" t="s">
        <v>35</v>
      </c>
      <c r="L35" s="6"/>
      <c r="M35" s="6"/>
      <c r="N35" s="13"/>
    </row>
    <row r="36" spans="1:18">
      <c r="A36" s="5"/>
      <c r="B36" s="5"/>
      <c r="C36" s="184" t="s">
        <v>36</v>
      </c>
      <c r="D36" s="184"/>
      <c r="E36" s="184"/>
      <c r="F36" s="81" t="s">
        <v>29</v>
      </c>
      <c r="G36" s="184" t="s">
        <v>36</v>
      </c>
      <c r="H36" s="184"/>
      <c r="I36" s="184"/>
      <c r="J36" s="28">
        <v>100</v>
      </c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81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81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81"/>
      <c r="G39" s="154"/>
      <c r="H39" s="154"/>
      <c r="I39" s="154"/>
      <c r="J39" s="29">
        <f>SUM(J27:J38)</f>
        <v>1138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85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81"/>
      <c r="I41" s="81"/>
      <c r="J41" s="32"/>
      <c r="K41" s="6"/>
      <c r="L41" s="82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82" t="s">
        <v>33</v>
      </c>
      <c r="M43" s="176">
        <f>J39*J40</f>
        <v>1820.8000000000002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82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82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85"/>
      <c r="F46" s="174">
        <v>0</v>
      </c>
      <c r="G46" s="175"/>
      <c r="H46" s="82"/>
      <c r="I46" s="82"/>
      <c r="J46" s="82"/>
      <c r="K46" s="6" t="s">
        <v>46</v>
      </c>
      <c r="L46" s="85"/>
      <c r="M46" s="170">
        <f>SUM(M40+M42+M43)+M44+M45</f>
        <v>4700.8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85"/>
      <c r="F47" s="168">
        <v>0</v>
      </c>
      <c r="G47" s="169"/>
      <c r="H47" s="82"/>
      <c r="I47" s="82"/>
      <c r="J47" s="82"/>
      <c r="K47" s="6" t="s">
        <v>48</v>
      </c>
      <c r="L47" s="85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85"/>
      <c r="F48" s="172">
        <f>SUM(F46:G47)</f>
        <v>0</v>
      </c>
      <c r="G48" s="173"/>
      <c r="H48" s="82"/>
      <c r="I48" s="82"/>
      <c r="J48" s="82"/>
      <c r="K48" s="6"/>
      <c r="L48" s="85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85"/>
      <c r="F49" s="168">
        <v>0</v>
      </c>
      <c r="G49" s="169"/>
      <c r="H49" s="82"/>
      <c r="I49" s="82"/>
      <c r="J49" s="82"/>
      <c r="K49" s="6"/>
      <c r="L49" s="85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85"/>
      <c r="F50" s="172">
        <f>SUM(F48:G49)</f>
        <v>0</v>
      </c>
      <c r="G50" s="173"/>
      <c r="H50" s="82"/>
      <c r="I50" s="82"/>
      <c r="J50" s="82"/>
      <c r="K50" s="6"/>
      <c r="L50" s="85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85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85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85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85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85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85"/>
      <c r="F56" s="166">
        <f>+M46-F55</f>
        <v>4700.8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4700.8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80"/>
      <c r="C59" s="81"/>
      <c r="D59" s="81"/>
      <c r="E59" s="81"/>
      <c r="F59" s="81"/>
      <c r="G59" s="81"/>
      <c r="H59" s="6"/>
      <c r="I59" s="81"/>
      <c r="J59" s="81"/>
      <c r="K59" s="81"/>
      <c r="L59" s="81"/>
      <c r="M59" s="81"/>
      <c r="N59" s="83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91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109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V78"/>
  <sheetViews>
    <sheetView topLeftCell="A37" zoomScaleNormal="100" workbookViewId="0">
      <selection activeCell="I63" sqref="I63:N63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8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9"/>
      <c r="M4" s="7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9" t="s">
        <v>2</v>
      </c>
      <c r="M5" s="7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8</v>
      </c>
      <c r="K8" s="74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2880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7"/>
      <c r="B11" s="209">
        <f>$M$9</f>
        <v>2880</v>
      </c>
      <c r="C11" s="210"/>
      <c r="D11" s="211" t="s">
        <v>72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94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13</v>
      </c>
      <c r="F16" s="74" t="s">
        <v>5</v>
      </c>
      <c r="G16" s="158" t="s">
        <v>12</v>
      </c>
      <c r="H16" s="158"/>
      <c r="I16" s="74" t="s">
        <v>13</v>
      </c>
      <c r="J16" s="18">
        <v>15</v>
      </c>
      <c r="K16" s="74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74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74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74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74" t="s">
        <v>29</v>
      </c>
      <c r="G27" s="158" t="s">
        <v>95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96</v>
      </c>
      <c r="D28" s="158"/>
      <c r="E28" s="158"/>
      <c r="F28" s="26" t="s">
        <v>29</v>
      </c>
      <c r="G28" s="158" t="s">
        <v>97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97</v>
      </c>
      <c r="D29" s="158"/>
      <c r="E29" s="158"/>
      <c r="F29" s="26" t="s">
        <v>29</v>
      </c>
      <c r="G29" s="158" t="s">
        <v>95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96</v>
      </c>
      <c r="D30" s="184"/>
      <c r="E30" s="184"/>
      <c r="F30" s="26" t="s">
        <v>29</v>
      </c>
      <c r="G30" s="184" t="s">
        <v>98</v>
      </c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98</v>
      </c>
      <c r="D31" s="184"/>
      <c r="E31" s="184"/>
      <c r="F31" s="26" t="s">
        <v>29</v>
      </c>
      <c r="G31" s="184" t="s">
        <v>90</v>
      </c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 t="s">
        <v>36</v>
      </c>
      <c r="D32" s="184"/>
      <c r="E32" s="184"/>
      <c r="F32" s="26" t="s">
        <v>29</v>
      </c>
      <c r="G32" s="184" t="s">
        <v>36</v>
      </c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74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74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74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74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78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74"/>
      <c r="I41" s="74"/>
      <c r="J41" s="32"/>
      <c r="K41" s="6"/>
      <c r="L41" s="75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75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75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75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78"/>
      <c r="F46" s="174">
        <v>0</v>
      </c>
      <c r="G46" s="175"/>
      <c r="H46" s="75"/>
      <c r="I46" s="75"/>
      <c r="J46" s="75"/>
      <c r="K46" s="6" t="s">
        <v>46</v>
      </c>
      <c r="L46" s="78"/>
      <c r="M46" s="170">
        <f>SUM(M40+M42+M43)+M44+M45</f>
        <v>2880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78"/>
      <c r="F47" s="168">
        <v>0</v>
      </c>
      <c r="G47" s="169"/>
      <c r="H47" s="75"/>
      <c r="I47" s="75"/>
      <c r="J47" s="75"/>
      <c r="K47" s="6" t="s">
        <v>48</v>
      </c>
      <c r="L47" s="78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78"/>
      <c r="F48" s="172">
        <f>SUM(F46:G47)</f>
        <v>0</v>
      </c>
      <c r="G48" s="173"/>
      <c r="H48" s="75"/>
      <c r="I48" s="75"/>
      <c r="J48" s="75"/>
      <c r="K48" s="6"/>
      <c r="L48" s="78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78"/>
      <c r="F49" s="168">
        <v>0</v>
      </c>
      <c r="G49" s="169"/>
      <c r="H49" s="75"/>
      <c r="I49" s="75"/>
      <c r="J49" s="75"/>
      <c r="K49" s="6"/>
      <c r="L49" s="78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78"/>
      <c r="F50" s="172">
        <f>SUM(F48:G49)</f>
        <v>0</v>
      </c>
      <c r="G50" s="173"/>
      <c r="H50" s="75"/>
      <c r="I50" s="75"/>
      <c r="J50" s="75"/>
      <c r="K50" s="6"/>
      <c r="L50" s="78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78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78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78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78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78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78"/>
      <c r="F56" s="166">
        <f>+M46-F55</f>
        <v>2880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2880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73"/>
      <c r="C59" s="74"/>
      <c r="D59" s="74"/>
      <c r="E59" s="74"/>
      <c r="F59" s="74"/>
      <c r="G59" s="74"/>
      <c r="H59" s="6"/>
      <c r="I59" s="74"/>
      <c r="J59" s="74"/>
      <c r="K59" s="74"/>
      <c r="L59" s="74"/>
      <c r="M59" s="74"/>
      <c r="N59" s="76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70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103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V78"/>
  <sheetViews>
    <sheetView topLeftCell="A13" zoomScaleNormal="100" workbookViewId="0">
      <selection activeCell="U27" sqref="U2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7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2"/>
      <c r="M4" s="7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2" t="s">
        <v>2</v>
      </c>
      <c r="M5" s="7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7</v>
      </c>
      <c r="K8" s="67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2880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0"/>
      <c r="B11" s="209">
        <f>$M$9</f>
        <v>2880</v>
      </c>
      <c r="C11" s="210"/>
      <c r="D11" s="211" t="s">
        <v>72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94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13</v>
      </c>
      <c r="F16" s="67" t="s">
        <v>5</v>
      </c>
      <c r="G16" s="158" t="s">
        <v>12</v>
      </c>
      <c r="H16" s="158"/>
      <c r="I16" s="67" t="s">
        <v>13</v>
      </c>
      <c r="J16" s="18">
        <v>15</v>
      </c>
      <c r="K16" s="67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7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67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67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67" t="s">
        <v>29</v>
      </c>
      <c r="G27" s="158" t="s">
        <v>95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96</v>
      </c>
      <c r="D28" s="158"/>
      <c r="E28" s="158"/>
      <c r="F28" s="26" t="s">
        <v>29</v>
      </c>
      <c r="G28" s="158" t="s">
        <v>97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97</v>
      </c>
      <c r="D29" s="158"/>
      <c r="E29" s="158"/>
      <c r="F29" s="26" t="s">
        <v>29</v>
      </c>
      <c r="G29" s="158" t="s">
        <v>95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96</v>
      </c>
      <c r="D30" s="184"/>
      <c r="E30" s="184"/>
      <c r="F30" s="26" t="s">
        <v>29</v>
      </c>
      <c r="G30" s="184" t="s">
        <v>98</v>
      </c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98</v>
      </c>
      <c r="D31" s="184"/>
      <c r="E31" s="184"/>
      <c r="F31" s="26" t="s">
        <v>29</v>
      </c>
      <c r="G31" s="184" t="s">
        <v>90</v>
      </c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 t="s">
        <v>36</v>
      </c>
      <c r="D32" s="184"/>
      <c r="E32" s="184"/>
      <c r="F32" s="26" t="s">
        <v>29</v>
      </c>
      <c r="G32" s="184" t="s">
        <v>36</v>
      </c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67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67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67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67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71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67"/>
      <c r="I41" s="67"/>
      <c r="J41" s="32"/>
      <c r="K41" s="6"/>
      <c r="L41" s="68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68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68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68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71"/>
      <c r="F46" s="174">
        <v>0</v>
      </c>
      <c r="G46" s="175"/>
      <c r="H46" s="68"/>
      <c r="I46" s="68"/>
      <c r="J46" s="68"/>
      <c r="K46" s="6" t="s">
        <v>46</v>
      </c>
      <c r="L46" s="71"/>
      <c r="M46" s="170">
        <f>SUM(M40+M42+M43)+M44+M45</f>
        <v>2880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71"/>
      <c r="F47" s="168">
        <v>0</v>
      </c>
      <c r="G47" s="169"/>
      <c r="H47" s="68"/>
      <c r="I47" s="68"/>
      <c r="J47" s="68"/>
      <c r="K47" s="6" t="s">
        <v>48</v>
      </c>
      <c r="L47" s="71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71"/>
      <c r="F48" s="172">
        <f>SUM(F46:G47)</f>
        <v>0</v>
      </c>
      <c r="G48" s="173"/>
      <c r="H48" s="68"/>
      <c r="I48" s="68"/>
      <c r="J48" s="68"/>
      <c r="K48" s="6"/>
      <c r="L48" s="71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71"/>
      <c r="F49" s="168">
        <v>0</v>
      </c>
      <c r="G49" s="169"/>
      <c r="H49" s="68"/>
      <c r="I49" s="68"/>
      <c r="J49" s="68"/>
      <c r="K49" s="6"/>
      <c r="L49" s="71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71"/>
      <c r="F50" s="172">
        <f>SUM(F48:G49)</f>
        <v>0</v>
      </c>
      <c r="G50" s="173"/>
      <c r="H50" s="68"/>
      <c r="I50" s="68"/>
      <c r="J50" s="68"/>
      <c r="K50" s="6"/>
      <c r="L50" s="71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71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71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71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71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71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71"/>
      <c r="F56" s="166">
        <f>+M46-F55</f>
        <v>2880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2880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66"/>
      <c r="C59" s="67"/>
      <c r="D59" s="67"/>
      <c r="E59" s="67"/>
      <c r="F59" s="67"/>
      <c r="G59" s="67"/>
      <c r="H59" s="6"/>
      <c r="I59" s="67"/>
      <c r="J59" s="67"/>
      <c r="K59" s="67"/>
      <c r="L59" s="67"/>
      <c r="M59" s="67"/>
      <c r="N59" s="69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104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132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FF0000"/>
  </sheetPr>
  <dimension ref="A1:V78"/>
  <sheetViews>
    <sheetView zoomScaleNormal="100" workbookViewId="0">
      <selection activeCell="P17" sqref="P17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6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2"/>
      <c r="M4" s="7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2" t="s">
        <v>2</v>
      </c>
      <c r="M5" s="7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7</v>
      </c>
      <c r="K8" s="67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2880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0"/>
      <c r="B11" s="209">
        <f>$M$9</f>
        <v>2880</v>
      </c>
      <c r="C11" s="210"/>
      <c r="D11" s="211" t="s">
        <v>72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105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13</v>
      </c>
      <c r="F16" s="67" t="s">
        <v>5</v>
      </c>
      <c r="G16" s="158" t="s">
        <v>12</v>
      </c>
      <c r="H16" s="158"/>
      <c r="I16" s="67" t="s">
        <v>13</v>
      </c>
      <c r="J16" s="18">
        <v>15</v>
      </c>
      <c r="K16" s="67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7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67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67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67" t="s">
        <v>29</v>
      </c>
      <c r="G27" s="158" t="s">
        <v>95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96</v>
      </c>
      <c r="D28" s="158"/>
      <c r="E28" s="158"/>
      <c r="F28" s="26" t="s">
        <v>29</v>
      </c>
      <c r="G28" s="158" t="s">
        <v>97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97</v>
      </c>
      <c r="D29" s="158"/>
      <c r="E29" s="158"/>
      <c r="F29" s="26" t="s">
        <v>29</v>
      </c>
      <c r="G29" s="158" t="s">
        <v>95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96</v>
      </c>
      <c r="D30" s="184"/>
      <c r="E30" s="184"/>
      <c r="F30" s="26" t="s">
        <v>29</v>
      </c>
      <c r="G30" s="184" t="s">
        <v>98</v>
      </c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98</v>
      </c>
      <c r="D31" s="184"/>
      <c r="E31" s="184"/>
      <c r="F31" s="26" t="s">
        <v>29</v>
      </c>
      <c r="G31" s="184" t="s">
        <v>90</v>
      </c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 t="s">
        <v>36</v>
      </c>
      <c r="D32" s="184"/>
      <c r="E32" s="184"/>
      <c r="F32" s="26" t="s">
        <v>29</v>
      </c>
      <c r="G32" s="184" t="s">
        <v>36</v>
      </c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67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67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67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67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71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67"/>
      <c r="I41" s="67"/>
      <c r="J41" s="32"/>
      <c r="K41" s="6"/>
      <c r="L41" s="68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68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68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68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71"/>
      <c r="F46" s="174">
        <v>0</v>
      </c>
      <c r="G46" s="175"/>
      <c r="H46" s="68"/>
      <c r="I46" s="68"/>
      <c r="J46" s="68"/>
      <c r="K46" s="6" t="s">
        <v>46</v>
      </c>
      <c r="L46" s="71"/>
      <c r="M46" s="170">
        <f>SUM(M40+M42+M43)+M44+M45</f>
        <v>2880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71"/>
      <c r="F47" s="168">
        <v>0</v>
      </c>
      <c r="G47" s="169"/>
      <c r="H47" s="68"/>
      <c r="I47" s="68"/>
      <c r="J47" s="68"/>
      <c r="K47" s="6" t="s">
        <v>48</v>
      </c>
      <c r="L47" s="71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71"/>
      <c r="F48" s="172">
        <f>SUM(F46:G47)</f>
        <v>0</v>
      </c>
      <c r="G48" s="173"/>
      <c r="H48" s="68"/>
      <c r="I48" s="68"/>
      <c r="J48" s="68"/>
      <c r="K48" s="6"/>
      <c r="L48" s="71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71"/>
      <c r="F49" s="168">
        <v>0</v>
      </c>
      <c r="G49" s="169"/>
      <c r="H49" s="68"/>
      <c r="I49" s="68"/>
      <c r="J49" s="68"/>
      <c r="K49" s="6"/>
      <c r="L49" s="71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71"/>
      <c r="F50" s="172">
        <f>SUM(F48:G49)</f>
        <v>0</v>
      </c>
      <c r="G50" s="173"/>
      <c r="H50" s="68"/>
      <c r="I50" s="68"/>
      <c r="J50" s="68"/>
      <c r="K50" s="6"/>
      <c r="L50" s="71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71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71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71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71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71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71"/>
      <c r="F56" s="166">
        <f>+M46-F55</f>
        <v>2880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2880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66"/>
      <c r="C59" s="67"/>
      <c r="D59" s="67"/>
      <c r="E59" s="67"/>
      <c r="F59" s="67"/>
      <c r="G59" s="67"/>
      <c r="H59" s="6"/>
      <c r="I59" s="67"/>
      <c r="J59" s="67"/>
      <c r="K59" s="67"/>
      <c r="L59" s="67"/>
      <c r="M59" s="67"/>
      <c r="N59" s="69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102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103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V78"/>
  <sheetViews>
    <sheetView zoomScaleNormal="100" workbookViewId="0">
      <selection activeCell="B13" sqref="B13:N15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5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2"/>
      <c r="M4" s="7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2" t="s">
        <v>2</v>
      </c>
      <c r="M5" s="7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7</v>
      </c>
      <c r="K8" s="67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4870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0"/>
      <c r="B11" s="209">
        <f>$M$9</f>
        <v>4870</v>
      </c>
      <c r="C11" s="210"/>
      <c r="D11" s="211" t="s">
        <v>101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94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13</v>
      </c>
      <c r="F16" s="67" t="s">
        <v>5</v>
      </c>
      <c r="G16" s="158" t="s">
        <v>12</v>
      </c>
      <c r="H16" s="158"/>
      <c r="I16" s="67" t="s">
        <v>13</v>
      </c>
      <c r="J16" s="18">
        <v>15</v>
      </c>
      <c r="K16" s="67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7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67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67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67" t="s">
        <v>29</v>
      </c>
      <c r="G27" s="158" t="s">
        <v>95</v>
      </c>
      <c r="H27" s="158"/>
      <c r="I27" s="158"/>
      <c r="J27" s="24">
        <v>435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96</v>
      </c>
      <c r="D28" s="158"/>
      <c r="E28" s="158"/>
      <c r="F28" s="26" t="s">
        <v>29</v>
      </c>
      <c r="G28" s="158" t="s">
        <v>97</v>
      </c>
      <c r="H28" s="158"/>
      <c r="I28" s="158"/>
      <c r="J28" s="24">
        <v>64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97</v>
      </c>
      <c r="D29" s="158"/>
      <c r="E29" s="158"/>
      <c r="F29" s="26" t="s">
        <v>29</v>
      </c>
      <c r="G29" s="158" t="s">
        <v>95</v>
      </c>
      <c r="H29" s="158"/>
      <c r="I29" s="158"/>
      <c r="J29" s="24">
        <v>64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96</v>
      </c>
      <c r="D30" s="184"/>
      <c r="E30" s="184"/>
      <c r="F30" s="26" t="s">
        <v>29</v>
      </c>
      <c r="G30" s="184" t="s">
        <v>98</v>
      </c>
      <c r="H30" s="184"/>
      <c r="I30" s="184"/>
      <c r="J30" s="27">
        <v>57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98</v>
      </c>
      <c r="D31" s="184"/>
      <c r="E31" s="184"/>
      <c r="F31" s="26" t="s">
        <v>29</v>
      </c>
      <c r="G31" s="184" t="s">
        <v>90</v>
      </c>
      <c r="H31" s="184"/>
      <c r="I31" s="184"/>
      <c r="J31" s="27">
        <v>385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 t="s">
        <v>36</v>
      </c>
      <c r="D32" s="184"/>
      <c r="E32" s="184"/>
      <c r="F32" s="26" t="s">
        <v>29</v>
      </c>
      <c r="G32" s="184" t="s">
        <v>36</v>
      </c>
      <c r="H32" s="184"/>
      <c r="I32" s="184"/>
      <c r="J32" s="27">
        <v>100</v>
      </c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67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67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67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67"/>
      <c r="G39" s="154"/>
      <c r="H39" s="154"/>
      <c r="I39" s="154"/>
      <c r="J39" s="29">
        <f>SUM(J27:J38)</f>
        <v>1105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71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67"/>
      <c r="I41" s="67"/>
      <c r="J41" s="32"/>
      <c r="K41" s="6"/>
      <c r="L41" s="68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>
        <f>111*2</f>
        <v>222</v>
      </c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68" t="s">
        <v>33</v>
      </c>
      <c r="M43" s="176">
        <f>J39*J40</f>
        <v>1768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68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68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71"/>
      <c r="F46" s="174">
        <v>0</v>
      </c>
      <c r="G46" s="175"/>
      <c r="H46" s="68"/>
      <c r="I46" s="68"/>
      <c r="J46" s="68"/>
      <c r="K46" s="6" t="s">
        <v>46</v>
      </c>
      <c r="L46" s="71"/>
      <c r="M46" s="170">
        <f>SUM(M40+M42+M43)+M44+M45</f>
        <v>4870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71"/>
      <c r="F47" s="168">
        <v>0</v>
      </c>
      <c r="G47" s="169"/>
      <c r="H47" s="68"/>
      <c r="I47" s="68"/>
      <c r="J47" s="68"/>
      <c r="K47" s="6" t="s">
        <v>48</v>
      </c>
      <c r="L47" s="71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71"/>
      <c r="F48" s="172">
        <f>SUM(F46:G47)</f>
        <v>0</v>
      </c>
      <c r="G48" s="173"/>
      <c r="H48" s="68"/>
      <c r="I48" s="68"/>
      <c r="J48" s="68"/>
      <c r="K48" s="6"/>
      <c r="L48" s="71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71"/>
      <c r="F49" s="168">
        <v>0</v>
      </c>
      <c r="G49" s="169"/>
      <c r="H49" s="68"/>
      <c r="I49" s="68"/>
      <c r="J49" s="68"/>
      <c r="K49" s="6"/>
      <c r="L49" s="71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71"/>
      <c r="F50" s="172">
        <f>SUM(F48:G49)</f>
        <v>0</v>
      </c>
      <c r="G50" s="173"/>
      <c r="H50" s="68"/>
      <c r="I50" s="68"/>
      <c r="J50" s="68"/>
      <c r="K50" s="6"/>
      <c r="L50" s="71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71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71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71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71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71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71"/>
      <c r="F56" s="166">
        <f>+M46-F55</f>
        <v>4870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4870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66"/>
      <c r="C59" s="67"/>
      <c r="D59" s="67"/>
      <c r="E59" s="67"/>
      <c r="F59" s="67"/>
      <c r="G59" s="67"/>
      <c r="H59" s="6"/>
      <c r="I59" s="67"/>
      <c r="J59" s="67"/>
      <c r="K59" s="67"/>
      <c r="L59" s="67"/>
      <c r="M59" s="67"/>
      <c r="N59" s="69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99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100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V78"/>
  <sheetViews>
    <sheetView topLeftCell="A10" zoomScaleNormal="100" workbookViewId="0">
      <selection activeCell="C27" sqref="C27:J31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4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72"/>
      <c r="M4" s="72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72" t="s">
        <v>2</v>
      </c>
      <c r="M5" s="72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7</v>
      </c>
      <c r="K8" s="67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4235.2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70"/>
      <c r="B11" s="209">
        <f>$M$9</f>
        <v>4235.2</v>
      </c>
      <c r="C11" s="210"/>
      <c r="D11" s="211" t="s">
        <v>93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86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13</v>
      </c>
      <c r="F16" s="67" t="s">
        <v>5</v>
      </c>
      <c r="G16" s="158" t="s">
        <v>12</v>
      </c>
      <c r="H16" s="158"/>
      <c r="I16" s="67" t="s">
        <v>13</v>
      </c>
      <c r="J16" s="18">
        <v>15</v>
      </c>
      <c r="K16" s="67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67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67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67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67" t="s">
        <v>29</v>
      </c>
      <c r="G27" s="158" t="s">
        <v>75</v>
      </c>
      <c r="H27" s="158"/>
      <c r="I27" s="158"/>
      <c r="J27" s="24">
        <v>336</v>
      </c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75</v>
      </c>
      <c r="D28" s="158"/>
      <c r="E28" s="158"/>
      <c r="F28" s="26" t="s">
        <v>29</v>
      </c>
      <c r="G28" s="158" t="s">
        <v>87</v>
      </c>
      <c r="H28" s="158"/>
      <c r="I28" s="158"/>
      <c r="J28" s="24">
        <v>12</v>
      </c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87</v>
      </c>
      <c r="D29" s="158"/>
      <c r="E29" s="158"/>
      <c r="F29" s="26" t="s">
        <v>29</v>
      </c>
      <c r="G29" s="158" t="s">
        <v>76</v>
      </c>
      <c r="H29" s="158"/>
      <c r="I29" s="158"/>
      <c r="J29" s="24">
        <v>12</v>
      </c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75</v>
      </c>
      <c r="D30" s="184"/>
      <c r="E30" s="184"/>
      <c r="F30" s="26" t="s">
        <v>29</v>
      </c>
      <c r="G30" s="184" t="s">
        <v>87</v>
      </c>
      <c r="H30" s="184"/>
      <c r="I30" s="184"/>
      <c r="J30" s="27">
        <v>12</v>
      </c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88</v>
      </c>
      <c r="D31" s="184"/>
      <c r="E31" s="184"/>
      <c r="F31" s="26" t="s">
        <v>29</v>
      </c>
      <c r="G31" s="184" t="s">
        <v>76</v>
      </c>
      <c r="H31" s="184"/>
      <c r="I31" s="184"/>
      <c r="J31" s="27">
        <v>12</v>
      </c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 t="s">
        <v>89</v>
      </c>
      <c r="D32" s="184"/>
      <c r="E32" s="184"/>
      <c r="F32" s="26" t="s">
        <v>29</v>
      </c>
      <c r="G32" s="184" t="s">
        <v>75</v>
      </c>
      <c r="H32" s="184"/>
      <c r="I32" s="184"/>
      <c r="J32" s="27">
        <v>26</v>
      </c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 t="s">
        <v>75</v>
      </c>
      <c r="D33" s="184"/>
      <c r="E33" s="184"/>
      <c r="F33" s="26" t="s">
        <v>29</v>
      </c>
      <c r="G33" s="184" t="s">
        <v>87</v>
      </c>
      <c r="H33" s="184"/>
      <c r="I33" s="184"/>
      <c r="J33" s="27">
        <v>12</v>
      </c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 t="s">
        <v>88</v>
      </c>
      <c r="D34" s="184"/>
      <c r="E34" s="184"/>
      <c r="F34" s="26" t="s">
        <v>29</v>
      </c>
      <c r="G34" s="184" t="s">
        <v>90</v>
      </c>
      <c r="H34" s="184"/>
      <c r="I34" s="184"/>
      <c r="J34" s="28">
        <v>325</v>
      </c>
      <c r="K34" s="6" t="s">
        <v>35</v>
      </c>
      <c r="L34" s="6"/>
      <c r="M34" s="6"/>
      <c r="N34" s="13"/>
    </row>
    <row r="35" spans="1:18">
      <c r="A35" s="5"/>
      <c r="B35" s="5"/>
      <c r="C35" s="184" t="s">
        <v>36</v>
      </c>
      <c r="D35" s="184"/>
      <c r="E35" s="184"/>
      <c r="F35" s="26" t="s">
        <v>29</v>
      </c>
      <c r="G35" s="184" t="s">
        <v>36</v>
      </c>
      <c r="H35" s="184"/>
      <c r="I35" s="184"/>
      <c r="J35" s="28">
        <v>100</v>
      </c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67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67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67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67"/>
      <c r="G39" s="154"/>
      <c r="H39" s="154"/>
      <c r="I39" s="154"/>
      <c r="J39" s="29">
        <f>SUM(J27:J38)</f>
        <v>847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71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67"/>
      <c r="I41" s="67"/>
      <c r="J41" s="32"/>
      <c r="K41" s="6"/>
      <c r="L41" s="68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68" t="s">
        <v>33</v>
      </c>
      <c r="M43" s="176">
        <f>J39*J40</f>
        <v>1355.2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68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68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71"/>
      <c r="F46" s="174">
        <v>0</v>
      </c>
      <c r="G46" s="175"/>
      <c r="H46" s="68"/>
      <c r="I46" s="68"/>
      <c r="J46" s="68"/>
      <c r="K46" s="6" t="s">
        <v>46</v>
      </c>
      <c r="L46" s="71"/>
      <c r="M46" s="170">
        <f>SUM(M40+M42+M43)+M44+M45</f>
        <v>4235.2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71"/>
      <c r="F47" s="168">
        <v>0</v>
      </c>
      <c r="G47" s="169"/>
      <c r="H47" s="68"/>
      <c r="I47" s="68"/>
      <c r="J47" s="68"/>
      <c r="K47" s="6" t="s">
        <v>48</v>
      </c>
      <c r="L47" s="71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71"/>
      <c r="F48" s="172">
        <f>SUM(F46:G47)</f>
        <v>0</v>
      </c>
      <c r="G48" s="173"/>
      <c r="H48" s="68"/>
      <c r="I48" s="68"/>
      <c r="J48" s="68"/>
      <c r="K48" s="6"/>
      <c r="L48" s="71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71"/>
      <c r="F49" s="168">
        <v>0</v>
      </c>
      <c r="G49" s="169"/>
      <c r="H49" s="68"/>
      <c r="I49" s="68"/>
      <c r="J49" s="68"/>
      <c r="K49" s="6"/>
      <c r="L49" s="71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71"/>
      <c r="F50" s="172">
        <f>SUM(F48:G49)</f>
        <v>0</v>
      </c>
      <c r="G50" s="173"/>
      <c r="H50" s="68"/>
      <c r="I50" s="68"/>
      <c r="J50" s="68"/>
      <c r="K50" s="6"/>
      <c r="L50" s="71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71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71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71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71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71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71"/>
      <c r="F56" s="166">
        <f>+M46-F55</f>
        <v>4235.2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4235.2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66"/>
      <c r="C59" s="67"/>
      <c r="D59" s="67"/>
      <c r="E59" s="67"/>
      <c r="F59" s="67"/>
      <c r="G59" s="67"/>
      <c r="H59" s="6"/>
      <c r="I59" s="67"/>
      <c r="J59" s="67"/>
      <c r="K59" s="67"/>
      <c r="L59" s="67"/>
      <c r="M59" s="67"/>
      <c r="N59" s="69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91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92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V78"/>
  <sheetViews>
    <sheetView zoomScaleNormal="100" workbookViewId="0">
      <selection activeCell="Q10" sqref="Q10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3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6</v>
      </c>
      <c r="K8" s="16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1120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209">
        <f>$M$9</f>
        <v>1120</v>
      </c>
      <c r="C11" s="210"/>
      <c r="D11" s="211" t="s">
        <v>85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82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5</v>
      </c>
      <c r="F16" s="16" t="s">
        <v>5</v>
      </c>
      <c r="G16" s="158" t="s">
        <v>12</v>
      </c>
      <c r="H16" s="158"/>
      <c r="I16" s="16" t="s">
        <v>13</v>
      </c>
      <c r="J16" s="18">
        <v>8</v>
      </c>
      <c r="K16" s="16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6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16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/>
      <c r="E25" s="16" t="s">
        <v>29</v>
      </c>
      <c r="F25" s="176"/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1120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6" t="s">
        <v>29</v>
      </c>
      <c r="G27" s="158" t="s">
        <v>73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74</v>
      </c>
      <c r="D28" s="158"/>
      <c r="E28" s="158"/>
      <c r="F28" s="26" t="s">
        <v>29</v>
      </c>
      <c r="G28" s="158" t="s">
        <v>75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75</v>
      </c>
      <c r="D29" s="158"/>
      <c r="E29" s="158"/>
      <c r="F29" s="26" t="s">
        <v>29</v>
      </c>
      <c r="G29" s="158" t="s">
        <v>73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73</v>
      </c>
      <c r="D30" s="184"/>
      <c r="E30" s="184"/>
      <c r="F30" s="26" t="s">
        <v>29</v>
      </c>
      <c r="G30" s="184" t="s">
        <v>76</v>
      </c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76</v>
      </c>
      <c r="D31" s="184"/>
      <c r="E31" s="184"/>
      <c r="F31" s="26" t="s">
        <v>29</v>
      </c>
      <c r="G31" s="184" t="s">
        <v>73</v>
      </c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 t="s">
        <v>74</v>
      </c>
      <c r="D32" s="184"/>
      <c r="E32" s="184"/>
      <c r="F32" s="26" t="s">
        <v>29</v>
      </c>
      <c r="G32" s="184" t="s">
        <v>34</v>
      </c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 t="s">
        <v>36</v>
      </c>
      <c r="D33" s="184"/>
      <c r="E33" s="184"/>
      <c r="F33" s="26" t="s">
        <v>29</v>
      </c>
      <c r="G33" s="184" t="s">
        <v>36</v>
      </c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6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6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6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6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33"/>
      <c r="M40" s="178">
        <f>M25</f>
        <v>1120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6"/>
      <c r="I41" s="16"/>
      <c r="J41" s="32"/>
      <c r="K41" s="6"/>
      <c r="L41" s="35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5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5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5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33"/>
      <c r="F46" s="174">
        <v>0</v>
      </c>
      <c r="G46" s="175"/>
      <c r="H46" s="35"/>
      <c r="I46" s="35"/>
      <c r="J46" s="35"/>
      <c r="K46" s="6" t="s">
        <v>46</v>
      </c>
      <c r="L46" s="33"/>
      <c r="M46" s="170">
        <f>SUM(M40+M42+M43)+M44+M45</f>
        <v>1120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68">
        <v>0</v>
      </c>
      <c r="G47" s="169"/>
      <c r="H47" s="35"/>
      <c r="I47" s="35"/>
      <c r="J47" s="35"/>
      <c r="K47" s="6" t="s">
        <v>48</v>
      </c>
      <c r="L47" s="3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33"/>
      <c r="F48" s="172">
        <f>SUM(F46:G47)</f>
        <v>0</v>
      </c>
      <c r="G48" s="173"/>
      <c r="H48" s="35"/>
      <c r="I48" s="35"/>
      <c r="J48" s="35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68">
        <v>0</v>
      </c>
      <c r="G49" s="169"/>
      <c r="H49" s="35"/>
      <c r="I49" s="35"/>
      <c r="J49" s="35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72">
        <f>SUM(F48:G49)</f>
        <v>0</v>
      </c>
      <c r="G50" s="173"/>
      <c r="H50" s="35"/>
      <c r="I50" s="35"/>
      <c r="J50" s="35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3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66">
        <f>+M46-F55</f>
        <v>1120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1120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59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0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79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80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V78"/>
  <sheetViews>
    <sheetView zoomScaleNormal="100" workbookViewId="0">
      <selection activeCell="V9" sqref="V9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2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6</v>
      </c>
      <c r="K8" s="16" t="s">
        <v>5</v>
      </c>
      <c r="L8" s="158" t="s">
        <v>81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1120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21"/>
      <c r="B11" s="209">
        <f>$M$9</f>
        <v>1120</v>
      </c>
      <c r="C11" s="210"/>
      <c r="D11" s="211" t="s">
        <v>84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82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5</v>
      </c>
      <c r="F16" s="16" t="s">
        <v>5</v>
      </c>
      <c r="G16" s="158" t="s">
        <v>12</v>
      </c>
      <c r="H16" s="158"/>
      <c r="I16" s="16" t="s">
        <v>13</v>
      </c>
      <c r="J16" s="18">
        <v>8</v>
      </c>
      <c r="K16" s="16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6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1</v>
      </c>
      <c r="E24" s="16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/>
      <c r="E25" s="16" t="s">
        <v>29</v>
      </c>
      <c r="F25" s="176"/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1120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6" t="s">
        <v>29</v>
      </c>
      <c r="G27" s="158" t="s">
        <v>73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74</v>
      </c>
      <c r="D28" s="158"/>
      <c r="E28" s="158"/>
      <c r="F28" s="26" t="s">
        <v>29</v>
      </c>
      <c r="G28" s="158" t="s">
        <v>75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75</v>
      </c>
      <c r="D29" s="158"/>
      <c r="E29" s="158"/>
      <c r="F29" s="26" t="s">
        <v>29</v>
      </c>
      <c r="G29" s="158" t="s">
        <v>73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73</v>
      </c>
      <c r="D30" s="184"/>
      <c r="E30" s="184"/>
      <c r="F30" s="26" t="s">
        <v>29</v>
      </c>
      <c r="G30" s="184" t="s">
        <v>76</v>
      </c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 t="s">
        <v>76</v>
      </c>
      <c r="D31" s="184"/>
      <c r="E31" s="184"/>
      <c r="F31" s="26" t="s">
        <v>29</v>
      </c>
      <c r="G31" s="184" t="s">
        <v>73</v>
      </c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 t="s">
        <v>74</v>
      </c>
      <c r="D32" s="184"/>
      <c r="E32" s="184"/>
      <c r="F32" s="26" t="s">
        <v>29</v>
      </c>
      <c r="G32" s="184" t="s">
        <v>34</v>
      </c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 t="s">
        <v>36</v>
      </c>
      <c r="D33" s="184"/>
      <c r="E33" s="184"/>
      <c r="F33" s="26" t="s">
        <v>29</v>
      </c>
      <c r="G33" s="184" t="s">
        <v>36</v>
      </c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6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6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6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6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33"/>
      <c r="M40" s="178">
        <f>M25</f>
        <v>1120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6"/>
      <c r="I41" s="16"/>
      <c r="J41" s="32"/>
      <c r="K41" s="6"/>
      <c r="L41" s="35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5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5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5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33"/>
      <c r="F46" s="174">
        <v>0</v>
      </c>
      <c r="G46" s="175"/>
      <c r="H46" s="35"/>
      <c r="I46" s="35"/>
      <c r="J46" s="35"/>
      <c r="K46" s="6" t="s">
        <v>46</v>
      </c>
      <c r="L46" s="33"/>
      <c r="M46" s="170">
        <f>SUM(M40+M42+M43)+M44+M45</f>
        <v>1120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68">
        <v>0</v>
      </c>
      <c r="G47" s="169"/>
      <c r="H47" s="35"/>
      <c r="I47" s="35"/>
      <c r="J47" s="35"/>
      <c r="K47" s="6" t="s">
        <v>48</v>
      </c>
      <c r="L47" s="3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33"/>
      <c r="F48" s="172">
        <f>SUM(F46:G47)</f>
        <v>0</v>
      </c>
      <c r="G48" s="173"/>
      <c r="H48" s="35"/>
      <c r="I48" s="35"/>
      <c r="J48" s="35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68">
        <v>0</v>
      </c>
      <c r="G49" s="169"/>
      <c r="H49" s="35"/>
      <c r="I49" s="35"/>
      <c r="J49" s="35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72">
        <f>SUM(F48:G49)</f>
        <v>0</v>
      </c>
      <c r="G50" s="173"/>
      <c r="H50" s="35"/>
      <c r="I50" s="35"/>
      <c r="J50" s="35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68">
        <v>0</v>
      </c>
      <c r="G52" s="169"/>
      <c r="H52" s="6"/>
      <c r="I52" s="50" t="s">
        <v>83</v>
      </c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3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66">
        <f>+M46-F55</f>
        <v>1120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1120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59"/>
      <c r="C59" s="16"/>
      <c r="D59" s="16"/>
      <c r="E59" s="16"/>
      <c r="F59" s="16"/>
      <c r="G59" s="16"/>
      <c r="H59" s="6"/>
      <c r="I59" s="16"/>
      <c r="J59" s="16"/>
      <c r="K59" s="16"/>
      <c r="L59" s="16"/>
      <c r="M59" s="16"/>
      <c r="N59" s="60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77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78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11:C11"/>
    <mergeCell ref="D11:N11"/>
    <mergeCell ref="M2:N2"/>
    <mergeCell ref="L3:M3"/>
    <mergeCell ref="L8:M8"/>
    <mergeCell ref="K9:L9"/>
    <mergeCell ref="M9:N9"/>
    <mergeCell ref="B13:N15"/>
    <mergeCell ref="G16:H16"/>
    <mergeCell ref="L16:M16"/>
    <mergeCell ref="B17:N17"/>
    <mergeCell ref="B18:C18"/>
    <mergeCell ref="E18:G18"/>
    <mergeCell ref="I18:J18"/>
    <mergeCell ref="L18:M18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C28:E28"/>
    <mergeCell ref="G28:I28"/>
    <mergeCell ref="C29:E29"/>
    <mergeCell ref="G29:I29"/>
    <mergeCell ref="C30:E30"/>
    <mergeCell ref="G30:I30"/>
    <mergeCell ref="C31:E31"/>
    <mergeCell ref="G31:I31"/>
    <mergeCell ref="C32:E32"/>
    <mergeCell ref="G32:I32"/>
    <mergeCell ref="C33:E33"/>
    <mergeCell ref="G33:I33"/>
    <mergeCell ref="C34:E34"/>
    <mergeCell ref="G34:I34"/>
    <mergeCell ref="C35:E35"/>
    <mergeCell ref="G35:I35"/>
    <mergeCell ref="C36:E36"/>
    <mergeCell ref="G36:I36"/>
    <mergeCell ref="C37:E37"/>
    <mergeCell ref="G37:I37"/>
    <mergeCell ref="C38:E38"/>
    <mergeCell ref="G38:I38"/>
    <mergeCell ref="C39:E39"/>
    <mergeCell ref="G39:I39"/>
    <mergeCell ref="H40:I40"/>
    <mergeCell ref="M40:N40"/>
    <mergeCell ref="M41:N41"/>
    <mergeCell ref="G42:J42"/>
    <mergeCell ref="K42:L42"/>
    <mergeCell ref="M42:N42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F55:G55"/>
    <mergeCell ref="F57:G57"/>
    <mergeCell ref="B58:G58"/>
    <mergeCell ref="I58:N58"/>
    <mergeCell ref="F56:G56"/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V78"/>
  <sheetViews>
    <sheetView zoomScaleNormal="100" workbookViewId="0">
      <selection activeCell="D12" sqref="D12"/>
    </sheetView>
  </sheetViews>
  <sheetFormatPr baseColWidth="10" defaultColWidth="6.7109375" defaultRowHeight="11.25"/>
  <cols>
    <col min="1" max="1" width="0.42578125" style="4" customWidth="1"/>
    <col min="2" max="2" width="6.7109375" style="4" customWidth="1"/>
    <col min="3" max="3" width="8.140625" style="4" customWidth="1"/>
    <col min="4" max="6" width="6.7109375" style="4" customWidth="1"/>
    <col min="7" max="7" width="6.28515625" style="4" customWidth="1"/>
    <col min="8" max="8" width="3.28515625" style="4" customWidth="1"/>
    <col min="9" max="9" width="9" style="4" customWidth="1"/>
    <col min="10" max="10" width="8.140625" style="4" customWidth="1"/>
    <col min="11" max="11" width="4" style="4" customWidth="1"/>
    <col min="12" max="12" width="7" style="4" customWidth="1"/>
    <col min="13" max="13" width="5.28515625" style="4" bestFit="1" customWidth="1"/>
    <col min="14" max="14" width="16.28515625" style="4" customWidth="1"/>
    <col min="15" max="15" width="8.140625" style="4" bestFit="1" customWidth="1"/>
    <col min="16" max="16" width="9.28515625" style="4" bestFit="1" customWidth="1"/>
    <col min="17" max="17" width="10.28515625" style="4" bestFit="1" customWidth="1"/>
    <col min="18" max="16384" width="6.7109375" style="4"/>
  </cols>
  <sheetData>
    <row r="1" spans="1:22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2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7" t="s">
        <v>0</v>
      </c>
      <c r="M2" s="191">
        <v>1</v>
      </c>
      <c r="N2" s="193"/>
    </row>
    <row r="3" spans="1:22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213"/>
      <c r="M3" s="214"/>
      <c r="N3" s="8">
        <v>7862</v>
      </c>
    </row>
    <row r="4" spans="1:22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9"/>
      <c r="M4" s="9"/>
      <c r="N4" s="10" t="s">
        <v>1</v>
      </c>
    </row>
    <row r="5" spans="1:22">
      <c r="A5" s="5"/>
      <c r="B5" s="5"/>
      <c r="C5" s="6"/>
      <c r="D5" s="6"/>
      <c r="E5" s="6"/>
      <c r="F5" s="6"/>
      <c r="G5" s="11"/>
      <c r="H5" s="6"/>
      <c r="I5" s="6"/>
      <c r="J5" s="6"/>
      <c r="K5" s="6"/>
      <c r="L5" s="9" t="s">
        <v>2</v>
      </c>
      <c r="M5" s="9"/>
      <c r="N5" s="12"/>
    </row>
    <row r="6" spans="1:22">
      <c r="A6" s="5"/>
      <c r="B6" s="5"/>
      <c r="C6" s="6"/>
      <c r="D6" s="6"/>
      <c r="E6" s="6"/>
      <c r="F6" s="6"/>
      <c r="G6" s="11" t="s">
        <v>3</v>
      </c>
      <c r="H6" s="6"/>
      <c r="I6" s="6"/>
      <c r="J6" s="6"/>
      <c r="K6" s="6"/>
      <c r="L6" s="6"/>
      <c r="M6" s="6"/>
      <c r="N6" s="13"/>
    </row>
    <row r="7" spans="1:22">
      <c r="A7" s="5"/>
      <c r="B7" s="5"/>
      <c r="C7" s="6"/>
      <c r="D7" s="6"/>
      <c r="E7" s="6"/>
      <c r="F7" s="11"/>
      <c r="G7" s="11"/>
      <c r="H7" s="6"/>
      <c r="I7" s="6"/>
      <c r="J7" s="6"/>
      <c r="K7" s="6"/>
      <c r="L7" s="6"/>
      <c r="M7" s="6"/>
      <c r="N7" s="13"/>
    </row>
    <row r="8" spans="1:22" ht="12" thickBot="1">
      <c r="A8" s="5"/>
      <c r="B8" s="5"/>
      <c r="C8" s="6"/>
      <c r="D8" s="6"/>
      <c r="E8" s="6"/>
      <c r="F8" s="6"/>
      <c r="G8" s="6" t="s">
        <v>4</v>
      </c>
      <c r="H8" s="6"/>
      <c r="I8" s="6"/>
      <c r="J8" s="14">
        <v>1</v>
      </c>
      <c r="K8" s="15" t="s">
        <v>5</v>
      </c>
      <c r="L8" s="158" t="s">
        <v>12</v>
      </c>
      <c r="M8" s="158"/>
      <c r="N8" s="13">
        <v>2019</v>
      </c>
    </row>
    <row r="9" spans="1:22">
      <c r="A9" s="5"/>
      <c r="B9" s="5"/>
      <c r="C9" s="6"/>
      <c r="D9" s="6"/>
      <c r="E9" s="6"/>
      <c r="F9" s="6"/>
      <c r="G9" s="6"/>
      <c r="H9" s="6"/>
      <c r="I9" s="6"/>
      <c r="J9" s="6"/>
      <c r="K9" s="154" t="s">
        <v>6</v>
      </c>
      <c r="L9" s="154"/>
      <c r="M9" s="170">
        <f>M46</f>
        <v>2880</v>
      </c>
      <c r="N9" s="171"/>
    </row>
    <row r="10" spans="1:22" ht="13.5" customHeight="1">
      <c r="A10" s="5"/>
      <c r="B10" s="5" t="s">
        <v>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3"/>
    </row>
    <row r="11" spans="1:22">
      <c r="A11" s="17"/>
      <c r="B11" s="209">
        <f>$M$9</f>
        <v>2880</v>
      </c>
      <c r="C11" s="210"/>
      <c r="D11" s="211" t="s">
        <v>72</v>
      </c>
      <c r="E11" s="211"/>
      <c r="F11" s="211"/>
      <c r="G11" s="211"/>
      <c r="H11" s="211"/>
      <c r="I11" s="211"/>
      <c r="J11" s="211"/>
      <c r="K11" s="211"/>
      <c r="L11" s="211"/>
      <c r="M11" s="211"/>
      <c r="N11" s="212"/>
    </row>
    <row r="12" spans="1:22">
      <c r="A12" s="5"/>
      <c r="B12" s="5" t="s">
        <v>8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3"/>
      <c r="P12" s="4" t="s">
        <v>9</v>
      </c>
      <c r="T12" s="4" t="s">
        <v>10</v>
      </c>
    </row>
    <row r="13" spans="1:22" ht="12.75" customHeight="1">
      <c r="A13" s="5"/>
      <c r="B13" s="202" t="s">
        <v>65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4"/>
    </row>
    <row r="14" spans="1:22">
      <c r="A14" s="5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V14" s="4" t="s">
        <v>10</v>
      </c>
    </row>
    <row r="15" spans="1:22">
      <c r="A15" s="5"/>
      <c r="B15" s="202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4"/>
    </row>
    <row r="16" spans="1:22">
      <c r="A16" s="5"/>
      <c r="B16" s="5" t="s">
        <v>11</v>
      </c>
      <c r="C16" s="6"/>
      <c r="D16" s="6"/>
      <c r="E16" s="18">
        <v>6</v>
      </c>
      <c r="F16" s="15" t="s">
        <v>5</v>
      </c>
      <c r="G16" s="158" t="s">
        <v>12</v>
      </c>
      <c r="H16" s="158"/>
      <c r="I16" s="15" t="s">
        <v>13</v>
      </c>
      <c r="J16" s="18">
        <v>8</v>
      </c>
      <c r="K16" s="15" t="s">
        <v>14</v>
      </c>
      <c r="L16" s="158" t="s">
        <v>12</v>
      </c>
      <c r="M16" s="158"/>
      <c r="N16" s="13">
        <v>2019</v>
      </c>
      <c r="P16" s="19"/>
    </row>
    <row r="17" spans="1:22" ht="12" thickBot="1">
      <c r="A17" s="5"/>
      <c r="B17" s="185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</row>
    <row r="18" spans="1:22" ht="12" thickBot="1">
      <c r="A18" s="5"/>
      <c r="B18" s="153" t="s">
        <v>15</v>
      </c>
      <c r="C18" s="205"/>
      <c r="D18" s="20"/>
      <c r="E18" s="206" t="s">
        <v>16</v>
      </c>
      <c r="F18" s="207"/>
      <c r="G18" s="208"/>
      <c r="H18" s="20" t="s">
        <v>17</v>
      </c>
      <c r="I18" s="206" t="s">
        <v>18</v>
      </c>
      <c r="J18" s="208"/>
      <c r="K18" s="20"/>
      <c r="L18" s="206" t="s">
        <v>19</v>
      </c>
      <c r="M18" s="208"/>
      <c r="N18" s="20"/>
      <c r="V18" s="4" t="s">
        <v>10</v>
      </c>
    </row>
    <row r="19" spans="1:22">
      <c r="A19" s="5"/>
      <c r="B19" s="185" t="s">
        <v>20</v>
      </c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7"/>
      <c r="Q19" s="4" t="s">
        <v>10</v>
      </c>
    </row>
    <row r="20" spans="1:22" ht="12.75" customHeight="1">
      <c r="A20" s="5"/>
      <c r="B20" s="188"/>
      <c r="C20" s="189"/>
      <c r="D20" s="189"/>
      <c r="E20" s="190"/>
      <c r="F20" s="191"/>
      <c r="G20" s="184"/>
      <c r="H20" s="184"/>
      <c r="I20" s="192"/>
      <c r="J20" s="191"/>
      <c r="K20" s="192"/>
      <c r="L20" s="191"/>
      <c r="M20" s="184"/>
      <c r="N20" s="193"/>
      <c r="Q20" s="4" t="s">
        <v>10</v>
      </c>
    </row>
    <row r="21" spans="1:22">
      <c r="A21" s="5"/>
      <c r="B21" s="194" t="s">
        <v>21</v>
      </c>
      <c r="C21" s="195"/>
      <c r="D21" s="195"/>
      <c r="E21" s="196"/>
      <c r="F21" s="197" t="s">
        <v>22</v>
      </c>
      <c r="G21" s="195"/>
      <c r="H21" s="195"/>
      <c r="I21" s="196"/>
      <c r="J21" s="197" t="s">
        <v>23</v>
      </c>
      <c r="K21" s="196"/>
      <c r="L21" s="197" t="s">
        <v>24</v>
      </c>
      <c r="M21" s="195"/>
      <c r="N21" s="198"/>
    </row>
    <row r="22" spans="1:22">
      <c r="A22" s="5"/>
      <c r="B22" s="22" t="s">
        <v>25</v>
      </c>
      <c r="C22" s="6"/>
      <c r="D22" s="6"/>
      <c r="E22" s="11"/>
      <c r="F22" s="6"/>
      <c r="G22" s="6"/>
      <c r="H22" s="6"/>
      <c r="I22" s="6"/>
      <c r="J22" s="6"/>
      <c r="K22" s="6"/>
      <c r="L22" s="6"/>
      <c r="M22" s="6"/>
      <c r="N22" s="13"/>
    </row>
    <row r="23" spans="1:22">
      <c r="A23" s="5"/>
      <c r="B23" s="5"/>
      <c r="C23" s="6" t="s">
        <v>26</v>
      </c>
      <c r="D23" s="6"/>
      <c r="E23" s="15"/>
      <c r="F23" s="158" t="s">
        <v>27</v>
      </c>
      <c r="G23" s="158"/>
      <c r="H23" s="6"/>
      <c r="I23" s="6"/>
      <c r="J23" s="11"/>
      <c r="K23" s="6"/>
      <c r="L23" s="6"/>
      <c r="M23" s="6"/>
      <c r="N23" s="13"/>
    </row>
    <row r="24" spans="1:22">
      <c r="A24" s="5"/>
      <c r="B24" s="5" t="s">
        <v>28</v>
      </c>
      <c r="C24" s="6"/>
      <c r="D24" s="23">
        <v>2</v>
      </c>
      <c r="E24" s="15" t="s">
        <v>29</v>
      </c>
      <c r="F24" s="176">
        <v>1120</v>
      </c>
      <c r="G24" s="199"/>
      <c r="H24" s="6" t="s">
        <v>30</v>
      </c>
      <c r="I24" s="6"/>
      <c r="J24" s="11"/>
      <c r="K24" s="6"/>
      <c r="L24" s="6"/>
      <c r="M24" s="200"/>
      <c r="N24" s="201"/>
    </row>
    <row r="25" spans="1:22">
      <c r="A25" s="5"/>
      <c r="B25" s="5" t="s">
        <v>31</v>
      </c>
      <c r="C25" s="6"/>
      <c r="D25" s="23">
        <v>1</v>
      </c>
      <c r="E25" s="15" t="s">
        <v>29</v>
      </c>
      <c r="F25" s="176">
        <v>640</v>
      </c>
      <c r="G25" s="199"/>
      <c r="H25" s="6" t="s">
        <v>30</v>
      </c>
      <c r="I25" s="6"/>
      <c r="J25" s="11"/>
      <c r="K25" s="6" t="s">
        <v>32</v>
      </c>
      <c r="L25" s="6"/>
      <c r="M25" s="178">
        <f>D24*F24+D25*F25</f>
        <v>2880</v>
      </c>
      <c r="N25" s="179"/>
    </row>
    <row r="26" spans="1:22">
      <c r="A26" s="5"/>
      <c r="B26" s="22" t="s">
        <v>33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3"/>
    </row>
    <row r="27" spans="1:22">
      <c r="A27" s="5"/>
      <c r="B27" s="5" t="s">
        <v>5</v>
      </c>
      <c r="C27" s="158" t="s">
        <v>34</v>
      </c>
      <c r="D27" s="158"/>
      <c r="E27" s="158"/>
      <c r="F27" s="15" t="s">
        <v>29</v>
      </c>
      <c r="G27" s="158" t="s">
        <v>66</v>
      </c>
      <c r="H27" s="158"/>
      <c r="I27" s="158"/>
      <c r="J27" s="24"/>
      <c r="K27" s="6" t="s">
        <v>35</v>
      </c>
      <c r="L27" s="6"/>
      <c r="M27" s="6"/>
      <c r="N27" s="25"/>
    </row>
    <row r="28" spans="1:22">
      <c r="A28" s="5"/>
      <c r="B28" s="5" t="s">
        <v>5</v>
      </c>
      <c r="C28" s="158" t="s">
        <v>66</v>
      </c>
      <c r="D28" s="158"/>
      <c r="E28" s="158"/>
      <c r="F28" s="26" t="s">
        <v>29</v>
      </c>
      <c r="G28" s="158" t="s">
        <v>67</v>
      </c>
      <c r="H28" s="158"/>
      <c r="I28" s="158"/>
      <c r="J28" s="24"/>
      <c r="K28" s="6" t="s">
        <v>35</v>
      </c>
      <c r="L28" s="6"/>
      <c r="M28" s="6"/>
      <c r="N28" s="25"/>
    </row>
    <row r="29" spans="1:22">
      <c r="A29" s="5"/>
      <c r="B29" s="5" t="s">
        <v>5</v>
      </c>
      <c r="C29" s="158" t="s">
        <v>68</v>
      </c>
      <c r="D29" s="158"/>
      <c r="E29" s="158"/>
      <c r="F29" s="26" t="s">
        <v>29</v>
      </c>
      <c r="G29" s="158" t="s">
        <v>69</v>
      </c>
      <c r="H29" s="158"/>
      <c r="I29" s="158"/>
      <c r="J29" s="24"/>
      <c r="K29" s="6" t="s">
        <v>35</v>
      </c>
      <c r="L29" s="6"/>
      <c r="M29" s="6"/>
      <c r="N29" s="13"/>
    </row>
    <row r="30" spans="1:22">
      <c r="A30" s="5"/>
      <c r="B30" s="5" t="s">
        <v>5</v>
      </c>
      <c r="C30" s="184" t="s">
        <v>36</v>
      </c>
      <c r="D30" s="184"/>
      <c r="E30" s="184"/>
      <c r="F30" s="26" t="s">
        <v>29</v>
      </c>
      <c r="G30" s="184" t="s">
        <v>36</v>
      </c>
      <c r="H30" s="184"/>
      <c r="I30" s="184"/>
      <c r="J30" s="27"/>
      <c r="K30" s="6" t="s">
        <v>35</v>
      </c>
      <c r="L30" s="6"/>
      <c r="M30" s="6"/>
      <c r="N30" s="13"/>
    </row>
    <row r="31" spans="1:22" ht="11.25" customHeight="1">
      <c r="A31" s="5"/>
      <c r="B31" s="5" t="s">
        <v>5</v>
      </c>
      <c r="C31" s="184"/>
      <c r="D31" s="184"/>
      <c r="E31" s="184"/>
      <c r="F31" s="26" t="s">
        <v>29</v>
      </c>
      <c r="G31" s="184"/>
      <c r="H31" s="184"/>
      <c r="I31" s="184"/>
      <c r="J31" s="27"/>
      <c r="K31" s="6" t="s">
        <v>35</v>
      </c>
      <c r="L31" s="6"/>
      <c r="M31" s="6"/>
      <c r="N31" s="13"/>
    </row>
    <row r="32" spans="1:22">
      <c r="A32" s="5"/>
      <c r="B32" s="5" t="s">
        <v>5</v>
      </c>
      <c r="C32" s="184"/>
      <c r="D32" s="184"/>
      <c r="E32" s="184"/>
      <c r="F32" s="26" t="s">
        <v>29</v>
      </c>
      <c r="G32" s="184"/>
      <c r="H32" s="184"/>
      <c r="I32" s="184"/>
      <c r="J32" s="27"/>
      <c r="K32" s="6" t="s">
        <v>35</v>
      </c>
      <c r="L32" s="6"/>
      <c r="M32" s="6"/>
      <c r="N32" s="13"/>
    </row>
    <row r="33" spans="1:18">
      <c r="A33" s="5"/>
      <c r="B33" s="5" t="s">
        <v>5</v>
      </c>
      <c r="C33" s="184"/>
      <c r="D33" s="184"/>
      <c r="E33" s="184"/>
      <c r="F33" s="26" t="s">
        <v>29</v>
      </c>
      <c r="G33" s="184"/>
      <c r="H33" s="184"/>
      <c r="I33" s="184"/>
      <c r="J33" s="27"/>
      <c r="K33" s="6" t="s">
        <v>35</v>
      </c>
      <c r="L33" s="6"/>
      <c r="M33" s="6"/>
      <c r="N33" s="13"/>
    </row>
    <row r="34" spans="1:18">
      <c r="A34" s="5"/>
      <c r="B34" s="5" t="s">
        <v>5</v>
      </c>
      <c r="C34" s="184"/>
      <c r="D34" s="184"/>
      <c r="E34" s="184"/>
      <c r="F34" s="26" t="s">
        <v>29</v>
      </c>
      <c r="G34" s="184"/>
      <c r="H34" s="184"/>
      <c r="I34" s="184"/>
      <c r="J34" s="28"/>
      <c r="K34" s="6" t="s">
        <v>35</v>
      </c>
      <c r="L34" s="6"/>
      <c r="M34" s="6"/>
      <c r="N34" s="13"/>
    </row>
    <row r="35" spans="1:18">
      <c r="A35" s="5"/>
      <c r="B35" s="5"/>
      <c r="C35" s="184"/>
      <c r="D35" s="184"/>
      <c r="E35" s="184"/>
      <c r="F35" s="26" t="s">
        <v>29</v>
      </c>
      <c r="G35" s="184"/>
      <c r="H35" s="184"/>
      <c r="I35" s="184"/>
      <c r="J35" s="28"/>
      <c r="K35" s="6" t="s">
        <v>35</v>
      </c>
      <c r="L35" s="6"/>
      <c r="M35" s="6"/>
      <c r="N35" s="13"/>
    </row>
    <row r="36" spans="1:18">
      <c r="A36" s="5"/>
      <c r="B36" s="5"/>
      <c r="C36" s="184"/>
      <c r="D36" s="184"/>
      <c r="E36" s="184"/>
      <c r="F36" s="15" t="s">
        <v>29</v>
      </c>
      <c r="G36" s="184"/>
      <c r="H36" s="184"/>
      <c r="I36" s="184"/>
      <c r="J36" s="28"/>
      <c r="K36" s="6" t="s">
        <v>35</v>
      </c>
      <c r="L36" s="6"/>
      <c r="M36" s="6"/>
      <c r="N36" s="13"/>
    </row>
    <row r="37" spans="1:18">
      <c r="A37" s="5"/>
      <c r="B37" s="5"/>
      <c r="C37" s="184"/>
      <c r="D37" s="184"/>
      <c r="E37" s="184"/>
      <c r="F37" s="15" t="s">
        <v>29</v>
      </c>
      <c r="G37" s="184"/>
      <c r="H37" s="184"/>
      <c r="I37" s="184"/>
      <c r="J37" s="28"/>
      <c r="K37" s="6" t="s">
        <v>35</v>
      </c>
      <c r="L37" s="6"/>
      <c r="M37" s="6"/>
      <c r="N37" s="13"/>
    </row>
    <row r="38" spans="1:18">
      <c r="A38" s="5"/>
      <c r="B38" s="5"/>
      <c r="C38" s="184"/>
      <c r="D38" s="184"/>
      <c r="E38" s="184"/>
      <c r="F38" s="15" t="s">
        <v>29</v>
      </c>
      <c r="G38" s="184"/>
      <c r="H38" s="184"/>
      <c r="I38" s="184"/>
      <c r="J38" s="28"/>
      <c r="K38" s="6" t="s">
        <v>35</v>
      </c>
      <c r="L38" s="6"/>
      <c r="M38" s="6"/>
      <c r="N38" s="13"/>
    </row>
    <row r="39" spans="1:18">
      <c r="A39" s="5"/>
      <c r="B39" s="5"/>
      <c r="C39" s="154"/>
      <c r="D39" s="154"/>
      <c r="E39" s="154"/>
      <c r="F39" s="15"/>
      <c r="G39" s="154"/>
      <c r="H39" s="154"/>
      <c r="I39" s="154"/>
      <c r="J39" s="29">
        <f>SUM(J27:J38)</f>
        <v>0</v>
      </c>
      <c r="K39" s="6"/>
      <c r="L39" s="6"/>
      <c r="M39" s="30"/>
      <c r="N39" s="31"/>
    </row>
    <row r="40" spans="1:18">
      <c r="A40" s="5"/>
      <c r="B40" s="5"/>
      <c r="C40" s="6"/>
      <c r="D40" s="6"/>
      <c r="E40" s="6"/>
      <c r="F40" s="6"/>
      <c r="G40" s="6"/>
      <c r="H40" s="154" t="s">
        <v>37</v>
      </c>
      <c r="I40" s="154"/>
      <c r="J40" s="32">
        <v>1.6</v>
      </c>
      <c r="K40" s="6"/>
      <c r="L40" s="33"/>
      <c r="M40" s="178">
        <f>M25</f>
        <v>2880</v>
      </c>
      <c r="N40" s="179"/>
    </row>
    <row r="41" spans="1:18">
      <c r="A41" s="5"/>
      <c r="B41" s="5" t="s">
        <v>38</v>
      </c>
      <c r="C41" s="6"/>
      <c r="D41" s="6"/>
      <c r="E41" s="6"/>
      <c r="F41" s="6"/>
      <c r="G41" s="6"/>
      <c r="H41" s="15"/>
      <c r="I41" s="15"/>
      <c r="J41" s="32"/>
      <c r="K41" s="6"/>
      <c r="L41" s="34" t="s">
        <v>39</v>
      </c>
      <c r="M41" s="180">
        <v>1</v>
      </c>
      <c r="N41" s="181"/>
      <c r="R41" s="4" t="s">
        <v>40</v>
      </c>
    </row>
    <row r="42" spans="1:18">
      <c r="A42" s="5"/>
      <c r="B42" s="5"/>
      <c r="C42" s="6"/>
      <c r="D42" s="6"/>
      <c r="E42" s="6"/>
      <c r="F42" s="6"/>
      <c r="G42" s="182"/>
      <c r="H42" s="182"/>
      <c r="I42" s="182"/>
      <c r="J42" s="182"/>
      <c r="K42" s="182" t="s">
        <v>41</v>
      </c>
      <c r="L42" s="183"/>
      <c r="M42" s="180"/>
      <c r="N42" s="181"/>
      <c r="P42" s="154"/>
      <c r="Q42" s="154"/>
    </row>
    <row r="43" spans="1:18">
      <c r="A43" s="5"/>
      <c r="B43" s="36"/>
      <c r="C43" s="37" t="s">
        <v>42</v>
      </c>
      <c r="D43" s="38"/>
      <c r="E43" s="38"/>
      <c r="F43" s="38"/>
      <c r="G43" s="39"/>
      <c r="H43" s="40"/>
      <c r="I43" s="40"/>
      <c r="J43" s="41"/>
      <c r="K43" s="41"/>
      <c r="L43" s="34" t="s">
        <v>33</v>
      </c>
      <c r="M43" s="176">
        <f>J39*J40</f>
        <v>0</v>
      </c>
      <c r="N43" s="177"/>
      <c r="P43" s="42"/>
      <c r="Q43" s="6"/>
    </row>
    <row r="44" spans="1:18">
      <c r="A44" s="5"/>
      <c r="B44" s="5"/>
      <c r="C44" s="7"/>
      <c r="D44" s="6"/>
      <c r="E44" s="6"/>
      <c r="F44" s="6"/>
      <c r="G44" s="43"/>
      <c r="H44" s="40"/>
      <c r="I44" s="40"/>
      <c r="J44" s="41"/>
      <c r="K44" s="41"/>
      <c r="L44" s="34" t="s">
        <v>43</v>
      </c>
      <c r="M44" s="176"/>
      <c r="N44" s="177"/>
      <c r="P44" s="42"/>
      <c r="Q44" s="6"/>
    </row>
    <row r="45" spans="1:18">
      <c r="A45" s="5"/>
      <c r="B45" s="5"/>
      <c r="C45" s="7"/>
      <c r="D45" s="6"/>
      <c r="E45" s="6"/>
      <c r="F45" s="6"/>
      <c r="G45" s="43"/>
      <c r="H45" s="40"/>
      <c r="I45" s="40"/>
      <c r="J45" s="41"/>
      <c r="K45" s="41"/>
      <c r="L45" s="34" t="s">
        <v>44</v>
      </c>
      <c r="M45" s="176"/>
      <c r="N45" s="177"/>
      <c r="P45" s="42"/>
      <c r="Q45" s="6"/>
    </row>
    <row r="46" spans="1:18">
      <c r="A46" s="5"/>
      <c r="B46" s="5" t="s">
        <v>45</v>
      </c>
      <c r="C46" s="6"/>
      <c r="D46" s="6"/>
      <c r="E46" s="33"/>
      <c r="F46" s="174">
        <v>0</v>
      </c>
      <c r="G46" s="175"/>
      <c r="H46" s="34"/>
      <c r="I46" s="34"/>
      <c r="J46" s="34"/>
      <c r="K46" s="6" t="s">
        <v>46</v>
      </c>
      <c r="L46" s="33"/>
      <c r="M46" s="170">
        <f>SUM(M40+M42+M43)+M44+M45</f>
        <v>2880</v>
      </c>
      <c r="N46" s="171"/>
      <c r="O46" s="44"/>
      <c r="P46" s="42"/>
      <c r="Q46" s="11"/>
    </row>
    <row r="47" spans="1:18">
      <c r="A47" s="5"/>
      <c r="B47" s="5" t="s">
        <v>47</v>
      </c>
      <c r="C47" s="6"/>
      <c r="D47" s="6"/>
      <c r="E47" s="33"/>
      <c r="F47" s="168">
        <v>0</v>
      </c>
      <c r="G47" s="169"/>
      <c r="H47" s="34"/>
      <c r="I47" s="34"/>
      <c r="J47" s="34"/>
      <c r="K47" s="6" t="s">
        <v>48</v>
      </c>
      <c r="L47" s="33"/>
      <c r="M47" s="170"/>
      <c r="N47" s="171"/>
      <c r="P47" s="42"/>
      <c r="Q47" s="11"/>
    </row>
    <row r="48" spans="1:18">
      <c r="A48" s="5"/>
      <c r="B48" s="5" t="s">
        <v>49</v>
      </c>
      <c r="C48" s="6"/>
      <c r="D48" s="6"/>
      <c r="E48" s="33"/>
      <c r="F48" s="172">
        <f>SUM(F46:G47)</f>
        <v>0</v>
      </c>
      <c r="G48" s="173"/>
      <c r="H48" s="34"/>
      <c r="I48" s="34"/>
      <c r="J48" s="34"/>
      <c r="K48" s="6"/>
      <c r="L48" s="33"/>
      <c r="M48" s="45"/>
      <c r="N48" s="46"/>
      <c r="P48" s="42"/>
      <c r="Q48" s="47"/>
    </row>
    <row r="49" spans="1:17">
      <c r="A49" s="5"/>
      <c r="B49" s="5" t="s">
        <v>50</v>
      </c>
      <c r="C49" s="6"/>
      <c r="D49" s="6"/>
      <c r="E49" s="33"/>
      <c r="F49" s="168">
        <v>0</v>
      </c>
      <c r="G49" s="169"/>
      <c r="H49" s="34"/>
      <c r="I49" s="34"/>
      <c r="J49" s="34"/>
      <c r="K49" s="6"/>
      <c r="L49" s="33"/>
      <c r="M49" s="45"/>
      <c r="N49" s="46"/>
      <c r="P49" s="42"/>
      <c r="Q49" s="11"/>
    </row>
    <row r="50" spans="1:17">
      <c r="A50" s="5"/>
      <c r="B50" s="5" t="s">
        <v>49</v>
      </c>
      <c r="C50" s="6"/>
      <c r="D50" s="6"/>
      <c r="E50" s="33"/>
      <c r="F50" s="172">
        <f>SUM(F48:G49)</f>
        <v>0</v>
      </c>
      <c r="G50" s="173"/>
      <c r="H50" s="34"/>
      <c r="I50" s="34"/>
      <c r="J50" s="34"/>
      <c r="K50" s="6"/>
      <c r="L50" s="33"/>
      <c r="M50" s="45"/>
      <c r="N50" s="46"/>
      <c r="P50" s="42"/>
      <c r="Q50" s="11"/>
    </row>
    <row r="51" spans="1:17">
      <c r="A51" s="5"/>
      <c r="B51" s="5" t="s">
        <v>33</v>
      </c>
      <c r="C51" s="6"/>
      <c r="D51" s="6"/>
      <c r="E51" s="33"/>
      <c r="F51" s="174">
        <v>0</v>
      </c>
      <c r="G51" s="175"/>
      <c r="H51" s="6"/>
      <c r="I51" s="48" t="s">
        <v>51</v>
      </c>
      <c r="J51" s="38"/>
      <c r="K51" s="38"/>
      <c r="L51" s="38"/>
      <c r="M51" s="38"/>
      <c r="N51" s="49"/>
      <c r="P51" s="42"/>
      <c r="Q51" s="11"/>
    </row>
    <row r="52" spans="1:17">
      <c r="A52" s="5"/>
      <c r="B52" s="5" t="s">
        <v>52</v>
      </c>
      <c r="C52" s="6"/>
      <c r="D52" s="6"/>
      <c r="E52" s="33"/>
      <c r="F52" s="168">
        <v>0</v>
      </c>
      <c r="G52" s="169"/>
      <c r="H52" s="6"/>
      <c r="I52" s="50"/>
      <c r="J52" s="51"/>
      <c r="K52" s="51"/>
      <c r="L52" s="51"/>
      <c r="M52" s="51"/>
      <c r="N52" s="52"/>
      <c r="P52" s="6"/>
      <c r="Q52" s="6"/>
    </row>
    <row r="53" spans="1:17">
      <c r="A53" s="5"/>
      <c r="B53" s="5" t="s">
        <v>44</v>
      </c>
      <c r="C53" s="6"/>
      <c r="D53" s="6"/>
      <c r="E53" s="33" t="s">
        <v>53</v>
      </c>
      <c r="F53" s="168">
        <v>0</v>
      </c>
      <c r="G53" s="169"/>
      <c r="H53" s="6"/>
      <c r="I53" s="50"/>
      <c r="J53" s="51"/>
      <c r="K53" s="51"/>
      <c r="L53" s="51"/>
      <c r="M53" s="51"/>
      <c r="N53" s="52"/>
      <c r="P53" s="6"/>
      <c r="Q53" s="6"/>
    </row>
    <row r="54" spans="1:17">
      <c r="A54" s="5"/>
      <c r="B54" s="5" t="s">
        <v>54</v>
      </c>
      <c r="C54" s="6"/>
      <c r="D54" s="6"/>
      <c r="E54" s="33"/>
      <c r="F54" s="168">
        <v>0</v>
      </c>
      <c r="G54" s="169"/>
      <c r="H54" s="53"/>
      <c r="I54" s="50"/>
      <c r="J54" s="51"/>
      <c r="K54" s="51"/>
      <c r="L54" s="51"/>
      <c r="M54" s="51"/>
      <c r="N54" s="52"/>
      <c r="P54" s="154"/>
      <c r="Q54" s="154"/>
    </row>
    <row r="55" spans="1:17">
      <c r="A55" s="5"/>
      <c r="B55" s="5" t="s">
        <v>48</v>
      </c>
      <c r="C55" s="6"/>
      <c r="D55" s="6"/>
      <c r="E55" s="33"/>
      <c r="F55" s="162">
        <f>SUM(F50:G54)</f>
        <v>0</v>
      </c>
      <c r="G55" s="163"/>
      <c r="H55" s="6"/>
      <c r="I55" s="50"/>
      <c r="J55" s="51"/>
      <c r="K55" s="51"/>
      <c r="L55" s="51"/>
      <c r="M55" s="51"/>
      <c r="N55" s="52"/>
      <c r="P55" s="42"/>
      <c r="Q55" s="6"/>
    </row>
    <row r="56" spans="1:17">
      <c r="A56" s="5"/>
      <c r="B56" s="5" t="s">
        <v>55</v>
      </c>
      <c r="C56" s="6"/>
      <c r="D56" s="6"/>
      <c r="E56" s="33"/>
      <c r="F56" s="166">
        <f>+M46-F55</f>
        <v>2880</v>
      </c>
      <c r="G56" s="167"/>
      <c r="H56" s="6"/>
      <c r="I56" s="54"/>
      <c r="J56" s="28"/>
      <c r="K56" s="28"/>
      <c r="L56" s="28"/>
      <c r="M56" s="28"/>
      <c r="N56" s="55"/>
      <c r="P56" s="42"/>
      <c r="Q56" s="6"/>
    </row>
    <row r="57" spans="1:17" ht="12" thickBot="1">
      <c r="A57" s="5"/>
      <c r="B57" s="56" t="s">
        <v>49</v>
      </c>
      <c r="C57" s="27"/>
      <c r="D57" s="27"/>
      <c r="E57" s="57"/>
      <c r="F57" s="164">
        <f>+F55+F56</f>
        <v>2880</v>
      </c>
      <c r="G57" s="165"/>
      <c r="H57" s="6"/>
      <c r="I57" s="58"/>
      <c r="J57" s="28"/>
      <c r="K57" s="28"/>
      <c r="L57" s="28"/>
      <c r="M57" s="28"/>
      <c r="N57" s="55"/>
      <c r="P57" s="42"/>
      <c r="Q57" s="11"/>
    </row>
    <row r="58" spans="1:17">
      <c r="A58" s="5"/>
      <c r="B58" s="153" t="s">
        <v>56</v>
      </c>
      <c r="C58" s="154"/>
      <c r="D58" s="154"/>
      <c r="E58" s="154"/>
      <c r="F58" s="154"/>
      <c r="G58" s="154"/>
      <c r="H58" s="6"/>
      <c r="I58" s="160" t="s">
        <v>57</v>
      </c>
      <c r="J58" s="160"/>
      <c r="K58" s="160"/>
      <c r="L58" s="160"/>
      <c r="M58" s="160"/>
      <c r="N58" s="161"/>
      <c r="P58" s="42"/>
      <c r="Q58" s="11"/>
    </row>
    <row r="59" spans="1:17" ht="1.5" customHeight="1">
      <c r="A59" s="5"/>
      <c r="B59" s="59"/>
      <c r="C59" s="15"/>
      <c r="D59" s="15"/>
      <c r="E59" s="15"/>
      <c r="F59" s="15"/>
      <c r="G59" s="15"/>
      <c r="H59" s="6"/>
      <c r="I59" s="15"/>
      <c r="J59" s="15"/>
      <c r="K59" s="15"/>
      <c r="L59" s="15"/>
      <c r="M59" s="15"/>
      <c r="N59" s="60"/>
      <c r="P59" s="42"/>
      <c r="Q59" s="11" t="s">
        <v>58</v>
      </c>
    </row>
    <row r="60" spans="1:17" ht="11.25" hidden="1" customHeight="1">
      <c r="A60" s="5"/>
      <c r="B60" s="153"/>
      <c r="C60" s="154"/>
      <c r="D60" s="154"/>
      <c r="E60" s="154"/>
      <c r="F60" s="154"/>
      <c r="G60" s="154"/>
      <c r="H60" s="6"/>
      <c r="I60" s="6"/>
      <c r="J60" s="6"/>
      <c r="K60" s="6"/>
      <c r="L60" s="6"/>
      <c r="M60" s="6"/>
      <c r="N60" s="13"/>
      <c r="P60" s="42"/>
      <c r="Q60" s="11" t="s">
        <v>59</v>
      </c>
    </row>
    <row r="61" spans="1:17" ht="16.5" customHeight="1">
      <c r="A61" s="5"/>
      <c r="B61" s="157" t="s">
        <v>60</v>
      </c>
      <c r="C61" s="158"/>
      <c r="D61" s="158"/>
      <c r="E61" s="158"/>
      <c r="F61" s="158"/>
      <c r="G61" s="158"/>
      <c r="H61" s="6"/>
      <c r="I61" s="158" t="s">
        <v>70</v>
      </c>
      <c r="J61" s="158"/>
      <c r="K61" s="158"/>
      <c r="L61" s="158"/>
      <c r="M61" s="158"/>
      <c r="N61" s="159"/>
      <c r="P61" s="42"/>
      <c r="Q61" s="11"/>
    </row>
    <row r="62" spans="1:17">
      <c r="A62" s="5"/>
      <c r="B62" s="153" t="s">
        <v>58</v>
      </c>
      <c r="C62" s="154"/>
      <c r="D62" s="154"/>
      <c r="E62" s="154"/>
      <c r="F62" s="154"/>
      <c r="G62" s="154"/>
      <c r="H62" s="6"/>
      <c r="I62" s="160"/>
      <c r="J62" s="160"/>
      <c r="K62" s="160"/>
      <c r="L62" s="160"/>
      <c r="M62" s="160"/>
      <c r="N62" s="161"/>
      <c r="P62" s="6"/>
      <c r="Q62" s="6"/>
    </row>
    <row r="63" spans="1:17" ht="26.25" customHeight="1">
      <c r="A63" s="5"/>
      <c r="B63" s="150" t="s">
        <v>61</v>
      </c>
      <c r="C63" s="151"/>
      <c r="D63" s="151"/>
      <c r="E63" s="151"/>
      <c r="F63" s="151"/>
      <c r="G63" s="151"/>
      <c r="H63" s="6"/>
      <c r="I63" s="151" t="s">
        <v>71</v>
      </c>
      <c r="J63" s="151"/>
      <c r="K63" s="151"/>
      <c r="L63" s="151"/>
      <c r="M63" s="151"/>
      <c r="N63" s="152"/>
      <c r="P63" s="6"/>
      <c r="Q63" s="6"/>
    </row>
    <row r="64" spans="1:17" ht="2.25" customHeight="1">
      <c r="A64" s="5"/>
      <c r="B64" s="153" t="s">
        <v>62</v>
      </c>
      <c r="C64" s="154"/>
      <c r="D64" s="154"/>
      <c r="E64" s="154"/>
      <c r="F64" s="154"/>
      <c r="G64" s="154"/>
      <c r="H64" s="6"/>
      <c r="I64" s="155"/>
      <c r="J64" s="155"/>
      <c r="K64" s="155"/>
      <c r="L64" s="155"/>
      <c r="M64" s="155"/>
      <c r="N64" s="156"/>
      <c r="P64" s="6"/>
      <c r="Q64" s="6"/>
    </row>
    <row r="65" spans="1:17" ht="0.75" hidden="1" customHeight="1">
      <c r="A65" s="5"/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13"/>
      <c r="P65" s="6"/>
      <c r="Q65" s="6"/>
    </row>
    <row r="66" spans="1:17" ht="14.25" customHeight="1" thickBot="1">
      <c r="A66" s="61"/>
      <c r="B66" s="61"/>
      <c r="C66" s="62"/>
      <c r="D66" s="62"/>
      <c r="E66" s="62"/>
      <c r="F66" s="62"/>
      <c r="G66" s="62"/>
      <c r="H66" s="62"/>
      <c r="I66" s="62" t="s">
        <v>63</v>
      </c>
      <c r="J66" s="62">
        <v>7862</v>
      </c>
      <c r="K66" s="62"/>
      <c r="L66" s="63"/>
      <c r="M66" s="64"/>
      <c r="N66" s="65"/>
      <c r="P66" s="6"/>
      <c r="Q66" s="6"/>
    </row>
    <row r="67" spans="1:17" ht="36" customHeight="1">
      <c r="N67" s="4" t="s">
        <v>64</v>
      </c>
      <c r="P67" s="6"/>
      <c r="Q67" s="6"/>
    </row>
    <row r="68" spans="1:17">
      <c r="P68" s="6"/>
      <c r="Q68" s="6"/>
    </row>
    <row r="69" spans="1:17">
      <c r="P69" s="6"/>
      <c r="Q69" s="6"/>
    </row>
    <row r="70" spans="1:17">
      <c r="P70" s="6"/>
      <c r="Q70" s="6"/>
    </row>
    <row r="71" spans="1:17">
      <c r="P71" s="6"/>
      <c r="Q71" s="6"/>
    </row>
    <row r="72" spans="1:17">
      <c r="P72" s="6"/>
      <c r="Q72" s="6"/>
    </row>
    <row r="73" spans="1:17">
      <c r="P73" s="6"/>
      <c r="Q73" s="6"/>
    </row>
    <row r="74" spans="1:17">
      <c r="P74" s="6"/>
      <c r="Q74" s="6"/>
    </row>
    <row r="75" spans="1:17">
      <c r="P75" s="6"/>
      <c r="Q75" s="6"/>
    </row>
    <row r="76" spans="1:17">
      <c r="P76" s="6"/>
      <c r="Q76" s="6"/>
    </row>
    <row r="77" spans="1:17">
      <c r="P77" s="6"/>
      <c r="Q77" s="6"/>
    </row>
    <row r="78" spans="1:17">
      <c r="P78" s="6"/>
      <c r="Q78" s="6"/>
    </row>
  </sheetData>
  <mergeCells count="91">
    <mergeCell ref="B63:G63"/>
    <mergeCell ref="I63:N63"/>
    <mergeCell ref="B64:G64"/>
    <mergeCell ref="I64:N64"/>
    <mergeCell ref="B60:G60"/>
    <mergeCell ref="B61:G61"/>
    <mergeCell ref="I61:N61"/>
    <mergeCell ref="B62:G62"/>
    <mergeCell ref="I62:N62"/>
    <mergeCell ref="F55:G55"/>
    <mergeCell ref="F57:G57"/>
    <mergeCell ref="B58:G58"/>
    <mergeCell ref="I58:N58"/>
    <mergeCell ref="F56:G56"/>
    <mergeCell ref="F51:G51"/>
    <mergeCell ref="F52:G52"/>
    <mergeCell ref="F53:G53"/>
    <mergeCell ref="F54:G54"/>
    <mergeCell ref="P42:Q42"/>
    <mergeCell ref="M43:N43"/>
    <mergeCell ref="M44:N44"/>
    <mergeCell ref="M45:N45"/>
    <mergeCell ref="F46:G46"/>
    <mergeCell ref="M46:N46"/>
    <mergeCell ref="F47:G47"/>
    <mergeCell ref="M47:N47"/>
    <mergeCell ref="F48:G48"/>
    <mergeCell ref="F49:G49"/>
    <mergeCell ref="F50:G50"/>
    <mergeCell ref="P54:Q54"/>
    <mergeCell ref="H40:I40"/>
    <mergeCell ref="M40:N40"/>
    <mergeCell ref="M41:N41"/>
    <mergeCell ref="G42:J42"/>
    <mergeCell ref="K42:L42"/>
    <mergeCell ref="M42:N42"/>
    <mergeCell ref="C37:E37"/>
    <mergeCell ref="G37:I37"/>
    <mergeCell ref="C38:E38"/>
    <mergeCell ref="G38:I38"/>
    <mergeCell ref="C39:E39"/>
    <mergeCell ref="G39:I39"/>
    <mergeCell ref="C34:E34"/>
    <mergeCell ref="G34:I34"/>
    <mergeCell ref="C35:E35"/>
    <mergeCell ref="G35:I35"/>
    <mergeCell ref="C36:E36"/>
    <mergeCell ref="G36:I36"/>
    <mergeCell ref="C31:E31"/>
    <mergeCell ref="G31:I31"/>
    <mergeCell ref="C32:E32"/>
    <mergeCell ref="G32:I32"/>
    <mergeCell ref="C33:E33"/>
    <mergeCell ref="G33:I33"/>
    <mergeCell ref="C28:E28"/>
    <mergeCell ref="G28:I28"/>
    <mergeCell ref="C29:E29"/>
    <mergeCell ref="G29:I29"/>
    <mergeCell ref="C30:E30"/>
    <mergeCell ref="G30:I30"/>
    <mergeCell ref="C27:E27"/>
    <mergeCell ref="G27:I27"/>
    <mergeCell ref="B19:N19"/>
    <mergeCell ref="B20:E20"/>
    <mergeCell ref="F20:I20"/>
    <mergeCell ref="J20:K20"/>
    <mergeCell ref="L20:N20"/>
    <mergeCell ref="B21:E21"/>
    <mergeCell ref="F21:I21"/>
    <mergeCell ref="J21:K21"/>
    <mergeCell ref="L21:N21"/>
    <mergeCell ref="F23:G23"/>
    <mergeCell ref="F24:G24"/>
    <mergeCell ref="M24:N24"/>
    <mergeCell ref="F25:G25"/>
    <mergeCell ref="M25:N25"/>
    <mergeCell ref="B13:N15"/>
    <mergeCell ref="G16:H16"/>
    <mergeCell ref="L16:M16"/>
    <mergeCell ref="B17:N17"/>
    <mergeCell ref="B18:C18"/>
    <mergeCell ref="E18:G18"/>
    <mergeCell ref="I18:J18"/>
    <mergeCell ref="L18:M18"/>
    <mergeCell ref="B11:C11"/>
    <mergeCell ref="D11:N11"/>
    <mergeCell ref="M2:N2"/>
    <mergeCell ref="L3:M3"/>
    <mergeCell ref="L8:M8"/>
    <mergeCell ref="K9:L9"/>
    <mergeCell ref="M9:N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53</vt:i4>
      </vt:variant>
    </vt:vector>
  </HeadingPairs>
  <TitlesOfParts>
    <vt:vector size="106" baseType="lpstr">
      <vt:lpstr>JEZH 53</vt:lpstr>
      <vt:lpstr>QRF 52</vt:lpstr>
      <vt:lpstr>ASM 51</vt:lpstr>
      <vt:lpstr>LGB 50</vt:lpstr>
      <vt:lpstr>MCH 49</vt:lpstr>
      <vt:lpstr>JFMM 48</vt:lpstr>
      <vt:lpstr>RRC 47</vt:lpstr>
      <vt:lpstr>AEVR 46</vt:lpstr>
      <vt:lpstr>AEVR 45</vt:lpstr>
      <vt:lpstr>AEVR 44</vt:lpstr>
      <vt:lpstr>QRF 43</vt:lpstr>
      <vt:lpstr>JMJM 42</vt:lpstr>
      <vt:lpstr>JMJM 41</vt:lpstr>
      <vt:lpstr>AGTP 40</vt:lpstr>
      <vt:lpstr>JMVM 39</vt:lpstr>
      <vt:lpstr>JMJM 38</vt:lpstr>
      <vt:lpstr>ASM 37</vt:lpstr>
      <vt:lpstr>BIMO 36</vt:lpstr>
      <vt:lpstr>MAMT 35</vt:lpstr>
      <vt:lpstr>MAVC 34</vt:lpstr>
      <vt:lpstr>FJDDUDV 33</vt:lpstr>
      <vt:lpstr>BIMO 32</vt:lpstr>
      <vt:lpstr>AZC 31</vt:lpstr>
      <vt:lpstr>EMRL 30</vt:lpstr>
      <vt:lpstr>JAHC 29</vt:lpstr>
      <vt:lpstr>LGB 28</vt:lpstr>
      <vt:lpstr>RMDC 27</vt:lpstr>
      <vt:lpstr>AZC 26</vt:lpstr>
      <vt:lpstr>JAHC 25</vt:lpstr>
      <vt:lpstr>LGB 24</vt:lpstr>
      <vt:lpstr>MAMT 23</vt:lpstr>
      <vt:lpstr>RRC 22</vt:lpstr>
      <vt:lpstr>MCH 21</vt:lpstr>
      <vt:lpstr>JFMM 20</vt:lpstr>
      <vt:lpstr>IARD 19</vt:lpstr>
      <vt:lpstr>JEVL 18</vt:lpstr>
      <vt:lpstr>MAMT 17</vt:lpstr>
      <vt:lpstr>LGCP 16</vt:lpstr>
      <vt:lpstr>JAAG 15</vt:lpstr>
      <vt:lpstr>MAVC 14</vt:lpstr>
      <vt:lpstr>FJDDUDV 13</vt:lpstr>
      <vt:lpstr>MAVC 12</vt:lpstr>
      <vt:lpstr>FJDDUDV 11</vt:lpstr>
      <vt:lpstr>BIMO 10</vt:lpstr>
      <vt:lpstr>ASM 9</vt:lpstr>
      <vt:lpstr>IARD 8</vt:lpstr>
      <vt:lpstr>LGCP 7</vt:lpstr>
      <vt:lpstr>ALM 6</vt:lpstr>
      <vt:lpstr>JAAG 5</vt:lpstr>
      <vt:lpstr>ASM 4</vt:lpstr>
      <vt:lpstr>MCH 3</vt:lpstr>
      <vt:lpstr>JFMM 2</vt:lpstr>
      <vt:lpstr>IARD 1</vt:lpstr>
      <vt:lpstr>'AEVR 44'!Área_de_impresión</vt:lpstr>
      <vt:lpstr>'AEVR 45'!Área_de_impresión</vt:lpstr>
      <vt:lpstr>'AEVR 46'!Área_de_impresión</vt:lpstr>
      <vt:lpstr>'AGTP 40'!Área_de_impresión</vt:lpstr>
      <vt:lpstr>'ALM 6'!Área_de_impresión</vt:lpstr>
      <vt:lpstr>'ASM 37'!Área_de_impresión</vt:lpstr>
      <vt:lpstr>'ASM 4'!Área_de_impresión</vt:lpstr>
      <vt:lpstr>'ASM 51'!Área_de_impresión</vt:lpstr>
      <vt:lpstr>'ASM 9'!Área_de_impresión</vt:lpstr>
      <vt:lpstr>'AZC 26'!Área_de_impresión</vt:lpstr>
      <vt:lpstr>'AZC 31'!Área_de_impresión</vt:lpstr>
      <vt:lpstr>'BIMO 10'!Área_de_impresión</vt:lpstr>
      <vt:lpstr>'BIMO 32'!Área_de_impresión</vt:lpstr>
      <vt:lpstr>'BIMO 36'!Área_de_impresión</vt:lpstr>
      <vt:lpstr>'EMRL 30'!Área_de_impresión</vt:lpstr>
      <vt:lpstr>'FJDDUDV 11'!Área_de_impresión</vt:lpstr>
      <vt:lpstr>'FJDDUDV 13'!Área_de_impresión</vt:lpstr>
      <vt:lpstr>'FJDDUDV 33'!Área_de_impresión</vt:lpstr>
      <vt:lpstr>'IARD 1'!Área_de_impresión</vt:lpstr>
      <vt:lpstr>'IARD 19'!Área_de_impresión</vt:lpstr>
      <vt:lpstr>'IARD 8'!Área_de_impresión</vt:lpstr>
      <vt:lpstr>'JAAG 15'!Área_de_impresión</vt:lpstr>
      <vt:lpstr>'JAAG 5'!Área_de_impresión</vt:lpstr>
      <vt:lpstr>'JAHC 25'!Área_de_impresión</vt:lpstr>
      <vt:lpstr>'JAHC 29'!Área_de_impresión</vt:lpstr>
      <vt:lpstr>'JEVL 18'!Área_de_impresión</vt:lpstr>
      <vt:lpstr>'JEZH 53'!Área_de_impresión</vt:lpstr>
      <vt:lpstr>'JFMM 2'!Área_de_impresión</vt:lpstr>
      <vt:lpstr>'JFMM 20'!Área_de_impresión</vt:lpstr>
      <vt:lpstr>'JFMM 48'!Área_de_impresión</vt:lpstr>
      <vt:lpstr>'JMJM 38'!Área_de_impresión</vt:lpstr>
      <vt:lpstr>'JMJM 41'!Área_de_impresión</vt:lpstr>
      <vt:lpstr>'JMJM 42'!Área_de_impresión</vt:lpstr>
      <vt:lpstr>'JMVM 39'!Área_de_impresión</vt:lpstr>
      <vt:lpstr>'LGB 24'!Área_de_impresión</vt:lpstr>
      <vt:lpstr>'LGB 28'!Área_de_impresión</vt:lpstr>
      <vt:lpstr>'LGB 50'!Área_de_impresión</vt:lpstr>
      <vt:lpstr>'LGCP 16'!Área_de_impresión</vt:lpstr>
      <vt:lpstr>'LGCP 7'!Área_de_impresión</vt:lpstr>
      <vt:lpstr>'MAMT 17'!Área_de_impresión</vt:lpstr>
      <vt:lpstr>'MAMT 23'!Área_de_impresión</vt:lpstr>
      <vt:lpstr>'MAMT 35'!Área_de_impresión</vt:lpstr>
      <vt:lpstr>'MAVC 12'!Área_de_impresión</vt:lpstr>
      <vt:lpstr>'MAVC 14'!Área_de_impresión</vt:lpstr>
      <vt:lpstr>'MAVC 34'!Área_de_impresión</vt:lpstr>
      <vt:lpstr>'MCH 21'!Área_de_impresión</vt:lpstr>
      <vt:lpstr>'MCH 3'!Área_de_impresión</vt:lpstr>
      <vt:lpstr>'MCH 49'!Área_de_impresión</vt:lpstr>
      <vt:lpstr>'QRF 43'!Área_de_impresión</vt:lpstr>
      <vt:lpstr>'QRF 52'!Área_de_impresión</vt:lpstr>
      <vt:lpstr>'RMDC 27'!Área_de_impresión</vt:lpstr>
      <vt:lpstr>'RRC 22'!Área_de_impresión</vt:lpstr>
      <vt:lpstr>'RRC 47'!Área_de_impresión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2019-02-28T15:17:12Z</cp:lastPrinted>
  <dcterms:created xsi:type="dcterms:W3CDTF">2019-02-01T16:12:42Z</dcterms:created>
  <dcterms:modified xsi:type="dcterms:W3CDTF">2019-03-08T16:11:23Z</dcterms:modified>
</cp:coreProperties>
</file>