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Respaldo Neidy\Escritorio\VIATICOS 2019\"/>
    </mc:Choice>
  </mc:AlternateContent>
  <bookViews>
    <workbookView xWindow="0" yWindow="0" windowWidth="20490" windowHeight="7755" firstSheet="3" activeTab="10"/>
  </bookViews>
  <sheets>
    <sheet name="RAAM 6 (2)" sheetId="7" state="hidden" r:id="rId1"/>
    <sheet name="AFO 43" sheetId="46" r:id="rId2"/>
    <sheet name="AFO 42" sheetId="45" r:id="rId3"/>
    <sheet name="MAVC 41" sheetId="44" r:id="rId4"/>
    <sheet name="FJDDUDV 40" sheetId="43" r:id="rId5"/>
    <sheet name="LGCP 39" sheetId="42" r:id="rId6"/>
    <sheet name="LGCP 38" sheetId="41" r:id="rId7"/>
    <sheet name="BIMO 37" sheetId="40" r:id="rId8"/>
    <sheet name="LGCP 36" sheetId="39" r:id="rId9"/>
    <sheet name="AFO 35" sheetId="38" r:id="rId10"/>
    <sheet name="LMF 34" sheetId="37" r:id="rId11"/>
    <sheet name="MAMT 33" sheetId="36" r:id="rId12"/>
    <sheet name="ASM 32" sheetId="35" r:id="rId13"/>
    <sheet name="IGR 31" sheetId="34" r:id="rId14"/>
    <sheet name="JEVL 30" sheetId="33" r:id="rId15"/>
    <sheet name="JAHC 29" sheetId="32" r:id="rId16"/>
    <sheet name="LGB 28" sheetId="31" r:id="rId17"/>
    <sheet name="AZC 27" sheetId="30" r:id="rId18"/>
    <sheet name="MAVC 26" sheetId="29" r:id="rId19"/>
    <sheet name="FJDDUDV 25" sheetId="28" r:id="rId20"/>
    <sheet name="MAVC 24" sheetId="27" r:id="rId21"/>
    <sheet name="FJDDUDV 23" sheetId="26" r:id="rId22"/>
    <sheet name="JMVM 22" sheetId="25" r:id="rId23"/>
    <sheet name="ASM 21" sheetId="24" r:id="rId24"/>
    <sheet name="LORC 20" sheetId="23" r:id="rId25"/>
    <sheet name="BIMO 19" sheetId="21" r:id="rId26"/>
    <sheet name="JMJM 18" sheetId="20" r:id="rId27"/>
    <sheet name="JMJM 17" sheetId="19" r:id="rId28"/>
    <sheet name="AZC 16" sheetId="18" r:id="rId29"/>
    <sheet name="LGB 15" sheetId="17" r:id="rId30"/>
    <sheet name="IGR 14" sheetId="16" r:id="rId31"/>
    <sheet name="LMF 13" sheetId="15" r:id="rId32"/>
    <sheet name="LGCP 12" sheetId="14" r:id="rId33"/>
    <sheet name="AFO 11" sheetId="13" r:id="rId34"/>
    <sheet name="MAMT 10" sheetId="12" r:id="rId35"/>
    <sheet name="LORC 9" sheetId="11" r:id="rId36"/>
    <sheet name="LORC 8" sheetId="10" r:id="rId37"/>
    <sheet name="BIMO 7" sheetId="9" r:id="rId38"/>
    <sheet name="RAAM 6" sheetId="6" r:id="rId39"/>
    <sheet name="QRF 5" sheetId="5" r:id="rId40"/>
    <sheet name="JMJM 4" sheetId="4" r:id="rId41"/>
    <sheet name="MAMT 3" sheetId="3" r:id="rId42"/>
    <sheet name="AZC 2" sheetId="2" r:id="rId43"/>
    <sheet name="LGB 1" sheetId="1" r:id="rId44"/>
  </sheets>
  <definedNames>
    <definedName name="_xlnm.Print_Area" localSheetId="33">'AFO 11'!$B$1:$N$66</definedName>
    <definedName name="_xlnm.Print_Area" localSheetId="9">'AFO 35'!$B$1:$N$66</definedName>
    <definedName name="_xlnm.Print_Area" localSheetId="2">'AFO 42'!$B$1:$N$66</definedName>
    <definedName name="_xlnm.Print_Area" localSheetId="1">'AFO 43'!$B$1:$N$66</definedName>
    <definedName name="_xlnm.Print_Area" localSheetId="23">'ASM 21'!$B$1:$N$66</definedName>
    <definedName name="_xlnm.Print_Area" localSheetId="12">'ASM 32'!$B$1:$N$66</definedName>
    <definedName name="_xlnm.Print_Area" localSheetId="28">'AZC 16'!$B$1:$N$66</definedName>
    <definedName name="_xlnm.Print_Area" localSheetId="42">'AZC 2'!$B$1:$N$66</definedName>
    <definedName name="_xlnm.Print_Area" localSheetId="17">'AZC 27'!$B$1:$N$66</definedName>
    <definedName name="_xlnm.Print_Area" localSheetId="25">'BIMO 19'!$B$1:$N$66</definedName>
    <definedName name="_xlnm.Print_Area" localSheetId="7">'BIMO 37'!$B$1:$N$66</definedName>
    <definedName name="_xlnm.Print_Area" localSheetId="37">'BIMO 7'!$B$1:$N$66</definedName>
    <definedName name="_xlnm.Print_Area" localSheetId="21">'FJDDUDV 23'!$B$1:$N$66</definedName>
    <definedName name="_xlnm.Print_Area" localSheetId="19">'FJDDUDV 25'!$B$1:$N$66</definedName>
    <definedName name="_xlnm.Print_Area" localSheetId="4">'FJDDUDV 40'!$B$1:$N$66</definedName>
    <definedName name="_xlnm.Print_Area" localSheetId="30">'IGR 14'!$B$1:$N$66</definedName>
    <definedName name="_xlnm.Print_Area" localSheetId="13">'IGR 31'!$B$1:$N$66</definedName>
    <definedName name="_xlnm.Print_Area" localSheetId="15">'JAHC 29'!$B$1:$N$66</definedName>
    <definedName name="_xlnm.Print_Area" localSheetId="14">'JEVL 30'!$B$1:$N$66</definedName>
    <definedName name="_xlnm.Print_Area" localSheetId="27">'JMJM 17'!$B$1:$N$66</definedName>
    <definedName name="_xlnm.Print_Area" localSheetId="26">'JMJM 18'!$B$1:$N$66</definedName>
    <definedName name="_xlnm.Print_Area" localSheetId="40">'JMJM 4'!$B$1:$N$66</definedName>
    <definedName name="_xlnm.Print_Area" localSheetId="22">'JMVM 22'!$B$1:$N$66</definedName>
    <definedName name="_xlnm.Print_Area" localSheetId="43">'LGB 1'!$B$1:$N$66</definedName>
    <definedName name="_xlnm.Print_Area" localSheetId="29">'LGB 15'!$B$1:$N$66</definedName>
    <definedName name="_xlnm.Print_Area" localSheetId="16">'LGB 28'!$B$1:$N$66</definedName>
    <definedName name="_xlnm.Print_Area" localSheetId="32">'LGCP 12'!$B$1:$N$66</definedName>
    <definedName name="_xlnm.Print_Area" localSheetId="8">'LGCP 36'!$B$1:$N$66</definedName>
    <definedName name="_xlnm.Print_Area" localSheetId="6">'LGCP 38'!$B$1:$N$66</definedName>
    <definedName name="_xlnm.Print_Area" localSheetId="5">'LGCP 39'!$B$1:$N$66</definedName>
    <definedName name="_xlnm.Print_Area" localSheetId="31">'LMF 13'!$B$1:$N$66</definedName>
    <definedName name="_xlnm.Print_Area" localSheetId="10">'LMF 34'!$B$1:$N$66</definedName>
    <definedName name="_xlnm.Print_Area" localSheetId="24">'LORC 20'!$B$1:$N$66</definedName>
    <definedName name="_xlnm.Print_Area" localSheetId="36">'LORC 8'!$B$1:$N$66</definedName>
    <definedName name="_xlnm.Print_Area" localSheetId="35">'LORC 9'!$B$1:$N$66</definedName>
    <definedName name="_xlnm.Print_Area" localSheetId="34">'MAMT 10'!$B$1:$N$66</definedName>
    <definedName name="_xlnm.Print_Area" localSheetId="41">'MAMT 3'!$B$1:$N$66</definedName>
    <definedName name="_xlnm.Print_Area" localSheetId="11">'MAMT 33'!$B$1:$N$66</definedName>
    <definedName name="_xlnm.Print_Area" localSheetId="20">'MAVC 24'!$B$1:$N$66</definedName>
    <definedName name="_xlnm.Print_Area" localSheetId="18">'MAVC 26'!$B$1:$N$66</definedName>
    <definedName name="_xlnm.Print_Area" localSheetId="3">'MAVC 41'!$B$1:$N$66</definedName>
    <definedName name="_xlnm.Print_Area" localSheetId="39">'QRF 5'!$B$1:$N$66</definedName>
    <definedName name="_xlnm.Print_Area" localSheetId="38">'RAAM 6'!$B$1:$N$66</definedName>
    <definedName name="_xlnm.Print_Area" localSheetId="0">'RAAM 6 (2)'!$B$1:$N$66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42" l="1"/>
  <c r="F48" i="46"/>
  <c r="F50" i="46" s="1"/>
  <c r="F55" i="46" s="1"/>
  <c r="J43" i="46"/>
  <c r="M43" i="46" s="1"/>
  <c r="M25" i="46"/>
  <c r="M40" i="46" s="1"/>
  <c r="F48" i="45"/>
  <c r="F50" i="45" s="1"/>
  <c r="F55" i="45" s="1"/>
  <c r="J43" i="45"/>
  <c r="M43" i="45" s="1"/>
  <c r="M25" i="45"/>
  <c r="M40" i="45" s="1"/>
  <c r="F48" i="44"/>
  <c r="F50" i="44" s="1"/>
  <c r="F55" i="44" s="1"/>
  <c r="J43" i="44"/>
  <c r="M43" i="44" s="1"/>
  <c r="M25" i="44"/>
  <c r="M40" i="44" s="1"/>
  <c r="F48" i="43"/>
  <c r="F50" i="43" s="1"/>
  <c r="F55" i="43" s="1"/>
  <c r="J43" i="43"/>
  <c r="M43" i="43" s="1"/>
  <c r="M25" i="43"/>
  <c r="M40" i="43" s="1"/>
  <c r="F48" i="42"/>
  <c r="F50" i="42" s="1"/>
  <c r="F55" i="42" s="1"/>
  <c r="J43" i="42"/>
  <c r="M43" i="42" s="1"/>
  <c r="M25" i="42"/>
  <c r="M40" i="42" s="1"/>
  <c r="M42" i="41"/>
  <c r="F48" i="41"/>
  <c r="F50" i="41" s="1"/>
  <c r="F55" i="41" s="1"/>
  <c r="J43" i="41"/>
  <c r="M43" i="41" s="1"/>
  <c r="M25" i="41"/>
  <c r="M40" i="41" s="1"/>
  <c r="M46" i="46" l="1"/>
  <c r="M9" i="46" s="1"/>
  <c r="B11" i="46" s="1"/>
  <c r="M46" i="45"/>
  <c r="F56" i="45" s="1"/>
  <c r="F57" i="45" s="1"/>
  <c r="M46" i="44"/>
  <c r="F56" i="44" s="1"/>
  <c r="F57" i="44" s="1"/>
  <c r="M46" i="43"/>
  <c r="F56" i="43" s="1"/>
  <c r="F57" i="43" s="1"/>
  <c r="M46" i="42"/>
  <c r="F56" i="42" s="1"/>
  <c r="F57" i="42" s="1"/>
  <c r="M46" i="41"/>
  <c r="M9" i="45" l="1"/>
  <c r="B11" i="45" s="1"/>
  <c r="F56" i="46"/>
  <c r="F57" i="46" s="1"/>
  <c r="M9" i="42"/>
  <c r="B11" i="42" s="1"/>
  <c r="M9" i="44"/>
  <c r="B11" i="44" s="1"/>
  <c r="M9" i="43"/>
  <c r="B11" i="43" s="1"/>
  <c r="M9" i="41"/>
  <c r="B11" i="41" s="1"/>
  <c r="F56" i="41"/>
  <c r="F57" i="41" s="1"/>
  <c r="F48" i="40" l="1"/>
  <c r="F50" i="40" s="1"/>
  <c r="F55" i="40" s="1"/>
  <c r="J43" i="40"/>
  <c r="M43" i="40" s="1"/>
  <c r="M42" i="40"/>
  <c r="M25" i="40"/>
  <c r="M40" i="40" s="1"/>
  <c r="M46" i="40" l="1"/>
  <c r="M9" i="40" s="1"/>
  <c r="B11" i="40" s="1"/>
  <c r="F48" i="39"/>
  <c r="F50" i="39" s="1"/>
  <c r="F55" i="39" s="1"/>
  <c r="J43" i="39"/>
  <c r="M43" i="39" s="1"/>
  <c r="M25" i="39"/>
  <c r="M40" i="39" s="1"/>
  <c r="M46" i="39" l="1"/>
  <c r="F56" i="39" s="1"/>
  <c r="F57" i="39" s="1"/>
  <c r="F56" i="40"/>
  <c r="F57" i="40" s="1"/>
  <c r="M9" i="39" l="1"/>
  <c r="B11" i="39" s="1"/>
  <c r="M42" i="38"/>
  <c r="F48" i="38"/>
  <c r="F50" i="38" s="1"/>
  <c r="F55" i="38" s="1"/>
  <c r="J43" i="38"/>
  <c r="M43" i="38" s="1"/>
  <c r="M25" i="38"/>
  <c r="M40" i="38" s="1"/>
  <c r="M46" i="38" l="1"/>
  <c r="F48" i="37"/>
  <c r="F50" i="37" s="1"/>
  <c r="F55" i="37" s="1"/>
  <c r="J43" i="37"/>
  <c r="M43" i="37" s="1"/>
  <c r="M25" i="37"/>
  <c r="M40" i="37" s="1"/>
  <c r="F48" i="36"/>
  <c r="F50" i="36" s="1"/>
  <c r="F55" i="36" s="1"/>
  <c r="J43" i="36"/>
  <c r="M43" i="36" s="1"/>
  <c r="M25" i="36"/>
  <c r="M40" i="36" s="1"/>
  <c r="F48" i="35"/>
  <c r="F50" i="35" s="1"/>
  <c r="F55" i="35" s="1"/>
  <c r="J43" i="35"/>
  <c r="M43" i="35" s="1"/>
  <c r="M25" i="35"/>
  <c r="M40" i="35" s="1"/>
  <c r="F48" i="34"/>
  <c r="F50" i="34" s="1"/>
  <c r="F55" i="34" s="1"/>
  <c r="J43" i="34"/>
  <c r="M43" i="34" s="1"/>
  <c r="M42" i="34"/>
  <c r="M25" i="34"/>
  <c r="M40" i="34" s="1"/>
  <c r="F56" i="38" l="1"/>
  <c r="F57" i="38" s="1"/>
  <c r="M9" i="38"/>
  <c r="B11" i="38" s="1"/>
  <c r="M46" i="37"/>
  <c r="M46" i="36"/>
  <c r="M46" i="35"/>
  <c r="F56" i="35" s="1"/>
  <c r="F57" i="35" s="1"/>
  <c r="M46" i="34"/>
  <c r="M9" i="34" s="1"/>
  <c r="B11" i="34" s="1"/>
  <c r="M42" i="33"/>
  <c r="F48" i="33"/>
  <c r="F50" i="33" s="1"/>
  <c r="F55" i="33" s="1"/>
  <c r="J43" i="33"/>
  <c r="M43" i="33" s="1"/>
  <c r="M25" i="33"/>
  <c r="M40" i="33" s="1"/>
  <c r="F48" i="32"/>
  <c r="F50" i="32" s="1"/>
  <c r="F55" i="32" s="1"/>
  <c r="J43" i="32"/>
  <c r="M43" i="32" s="1"/>
  <c r="M25" i="32"/>
  <c r="M40" i="32" s="1"/>
  <c r="F48" i="31"/>
  <c r="F50" i="31" s="1"/>
  <c r="F55" i="31" s="1"/>
  <c r="J43" i="31"/>
  <c r="M43" i="31" s="1"/>
  <c r="M25" i="31"/>
  <c r="M40" i="31" s="1"/>
  <c r="F48" i="30"/>
  <c r="F50" i="30" s="1"/>
  <c r="F55" i="30" s="1"/>
  <c r="J43" i="30"/>
  <c r="M43" i="30" s="1"/>
  <c r="M42" i="30"/>
  <c r="M25" i="30"/>
  <c r="M40" i="30" s="1"/>
  <c r="F48" i="29"/>
  <c r="F50" i="29" s="1"/>
  <c r="F55" i="29" s="1"/>
  <c r="J43" i="29"/>
  <c r="M43" i="29" s="1"/>
  <c r="M25" i="29"/>
  <c r="M40" i="29" s="1"/>
  <c r="M42" i="28"/>
  <c r="F48" i="28"/>
  <c r="F50" i="28" s="1"/>
  <c r="F55" i="28" s="1"/>
  <c r="J43" i="28"/>
  <c r="M43" i="28" s="1"/>
  <c r="M25" i="28"/>
  <c r="M40" i="28" s="1"/>
  <c r="F48" i="27"/>
  <c r="F50" i="27" s="1"/>
  <c r="F55" i="27" s="1"/>
  <c r="J43" i="27"/>
  <c r="M43" i="27" s="1"/>
  <c r="M25" i="27"/>
  <c r="M40" i="27" s="1"/>
  <c r="M42" i="26"/>
  <c r="F48" i="26"/>
  <c r="F50" i="26" s="1"/>
  <c r="F55" i="26" s="1"/>
  <c r="J43" i="26"/>
  <c r="M43" i="26" s="1"/>
  <c r="M25" i="26"/>
  <c r="M40" i="26" s="1"/>
  <c r="M9" i="35" l="1"/>
  <c r="B11" i="35" s="1"/>
  <c r="F56" i="37"/>
  <c r="F57" i="37" s="1"/>
  <c r="M9" i="37"/>
  <c r="B11" i="37" s="1"/>
  <c r="M9" i="36"/>
  <c r="B11" i="36" s="1"/>
  <c r="F56" i="36"/>
  <c r="F57" i="36" s="1"/>
  <c r="F56" i="34"/>
  <c r="F57" i="34" s="1"/>
  <c r="M46" i="33"/>
  <c r="M9" i="33" s="1"/>
  <c r="B11" i="33" s="1"/>
  <c r="M46" i="32"/>
  <c r="M9" i="32" s="1"/>
  <c r="B11" i="32" s="1"/>
  <c r="M46" i="31"/>
  <c r="M46" i="30"/>
  <c r="F56" i="30" s="1"/>
  <c r="F57" i="30" s="1"/>
  <c r="M46" i="29"/>
  <c r="M46" i="28"/>
  <c r="F56" i="28" s="1"/>
  <c r="F57" i="28" s="1"/>
  <c r="M46" i="27"/>
  <c r="F56" i="27" s="1"/>
  <c r="F57" i="27" s="1"/>
  <c r="M46" i="26"/>
  <c r="F56" i="26" s="1"/>
  <c r="F57" i="26" s="1"/>
  <c r="F48" i="25"/>
  <c r="F50" i="25" s="1"/>
  <c r="F55" i="25" s="1"/>
  <c r="J43" i="25"/>
  <c r="M43" i="25" s="1"/>
  <c r="M25" i="25"/>
  <c r="M40" i="25" s="1"/>
  <c r="F48" i="24"/>
  <c r="F50" i="24" s="1"/>
  <c r="F55" i="24" s="1"/>
  <c r="J43" i="24"/>
  <c r="M43" i="24" s="1"/>
  <c r="M25" i="24"/>
  <c r="M40" i="24" s="1"/>
  <c r="F56" i="33" l="1"/>
  <c r="F57" i="33" s="1"/>
  <c r="F56" i="32"/>
  <c r="F57" i="32" s="1"/>
  <c r="M9" i="27"/>
  <c r="B11" i="27" s="1"/>
  <c r="M9" i="30"/>
  <c r="B11" i="30" s="1"/>
  <c r="M9" i="31"/>
  <c r="B11" i="31" s="1"/>
  <c r="F56" i="31"/>
  <c r="F57" i="31" s="1"/>
  <c r="M9" i="28"/>
  <c r="B11" i="28" s="1"/>
  <c r="M9" i="29"/>
  <c r="B11" i="29" s="1"/>
  <c r="F56" i="29"/>
  <c r="F57" i="29" s="1"/>
  <c r="M9" i="26"/>
  <c r="B11" i="26" s="1"/>
  <c r="M46" i="25"/>
  <c r="M46" i="24"/>
  <c r="F56" i="25" l="1"/>
  <c r="F57" i="25" s="1"/>
  <c r="M9" i="25"/>
  <c r="B11" i="25" s="1"/>
  <c r="F56" i="24"/>
  <c r="F57" i="24" s="1"/>
  <c r="M9" i="24"/>
  <c r="B11" i="24" s="1"/>
  <c r="F48" i="23" l="1"/>
  <c r="F50" i="23" s="1"/>
  <c r="F55" i="23" s="1"/>
  <c r="J43" i="23"/>
  <c r="M43" i="23" s="1"/>
  <c r="M25" i="23"/>
  <c r="M40" i="23" s="1"/>
  <c r="M46" i="23" l="1"/>
  <c r="F56" i="23" s="1"/>
  <c r="F57" i="23" s="1"/>
  <c r="M42" i="21"/>
  <c r="F48" i="21"/>
  <c r="F50" i="21" s="1"/>
  <c r="F55" i="21" s="1"/>
  <c r="J43" i="21"/>
  <c r="M43" i="21" s="1"/>
  <c r="M25" i="21"/>
  <c r="M40" i="21" s="1"/>
  <c r="M42" i="20"/>
  <c r="F48" i="20"/>
  <c r="F50" i="20" s="1"/>
  <c r="F55" i="20" s="1"/>
  <c r="J43" i="20"/>
  <c r="M43" i="20" s="1"/>
  <c r="M25" i="20"/>
  <c r="M40" i="20" s="1"/>
  <c r="M42" i="19"/>
  <c r="F48" i="19"/>
  <c r="F50" i="19" s="1"/>
  <c r="F55" i="19" s="1"/>
  <c r="J43" i="19"/>
  <c r="M43" i="19" s="1"/>
  <c r="M25" i="19"/>
  <c r="M40" i="19" s="1"/>
  <c r="M9" i="23" l="1"/>
  <c r="B11" i="23" s="1"/>
  <c r="M46" i="21"/>
  <c r="F56" i="21" s="1"/>
  <c r="F57" i="21" s="1"/>
  <c r="M46" i="20"/>
  <c r="F56" i="20" s="1"/>
  <c r="F57" i="20" s="1"/>
  <c r="M46" i="19"/>
  <c r="M9" i="20" l="1"/>
  <c r="B11" i="20" s="1"/>
  <c r="M9" i="21"/>
  <c r="B11" i="21" s="1"/>
  <c r="F56" i="19"/>
  <c r="F57" i="19" s="1"/>
  <c r="M9" i="19"/>
  <c r="B11" i="19" s="1"/>
  <c r="F48" i="18" l="1"/>
  <c r="F50" i="18" s="1"/>
  <c r="F55" i="18" s="1"/>
  <c r="J43" i="18"/>
  <c r="M43" i="18" s="1"/>
  <c r="M42" i="18"/>
  <c r="M25" i="18"/>
  <c r="M40" i="18" s="1"/>
  <c r="M42" i="17"/>
  <c r="F48" i="17"/>
  <c r="F50" i="17" s="1"/>
  <c r="F55" i="17" s="1"/>
  <c r="J43" i="17"/>
  <c r="M43" i="17" s="1"/>
  <c r="M25" i="17"/>
  <c r="M40" i="17" s="1"/>
  <c r="F48" i="16"/>
  <c r="F50" i="16" s="1"/>
  <c r="F55" i="16" s="1"/>
  <c r="J43" i="16"/>
  <c r="M43" i="16" s="1"/>
  <c r="M25" i="16"/>
  <c r="M40" i="16" s="1"/>
  <c r="M42" i="15"/>
  <c r="F48" i="15"/>
  <c r="F50" i="15" s="1"/>
  <c r="F55" i="15" s="1"/>
  <c r="J43" i="15"/>
  <c r="M43" i="15" s="1"/>
  <c r="M25" i="15"/>
  <c r="M40" i="15" s="1"/>
  <c r="F48" i="14"/>
  <c r="F50" i="14" s="1"/>
  <c r="F55" i="14" s="1"/>
  <c r="J43" i="14"/>
  <c r="M43" i="14" s="1"/>
  <c r="M25" i="14"/>
  <c r="M40" i="14" s="1"/>
  <c r="M42" i="13"/>
  <c r="F48" i="13"/>
  <c r="F50" i="13" s="1"/>
  <c r="F55" i="13" s="1"/>
  <c r="J43" i="13"/>
  <c r="M43" i="13" s="1"/>
  <c r="M25" i="13"/>
  <c r="M40" i="13" s="1"/>
  <c r="M42" i="12"/>
  <c r="F48" i="12"/>
  <c r="F50" i="12" s="1"/>
  <c r="F55" i="12" s="1"/>
  <c r="J43" i="12"/>
  <c r="M43" i="12" s="1"/>
  <c r="M25" i="12"/>
  <c r="M40" i="12" s="1"/>
  <c r="M46" i="18" l="1"/>
  <c r="M9" i="18" s="1"/>
  <c r="B11" i="18" s="1"/>
  <c r="M46" i="17"/>
  <c r="M46" i="16"/>
  <c r="M9" i="16" s="1"/>
  <c r="B11" i="16" s="1"/>
  <c r="M46" i="14"/>
  <c r="M9" i="14" s="1"/>
  <c r="B11" i="14" s="1"/>
  <c r="M46" i="15"/>
  <c r="M9" i="15" s="1"/>
  <c r="B11" i="15" s="1"/>
  <c r="M46" i="13"/>
  <c r="M9" i="13" s="1"/>
  <c r="B11" i="13" s="1"/>
  <c r="M46" i="12"/>
  <c r="M42" i="11"/>
  <c r="F48" i="11"/>
  <c r="F50" i="11" s="1"/>
  <c r="F55" i="11" s="1"/>
  <c r="J43" i="11"/>
  <c r="M43" i="11" s="1"/>
  <c r="M25" i="11"/>
  <c r="M40" i="11" s="1"/>
  <c r="F56" i="18" l="1"/>
  <c r="F57" i="18" s="1"/>
  <c r="M9" i="17"/>
  <c r="B11" i="17" s="1"/>
  <c r="F56" i="17"/>
  <c r="F57" i="17" s="1"/>
  <c r="F56" i="14"/>
  <c r="F57" i="14" s="1"/>
  <c r="F56" i="16"/>
  <c r="F57" i="16" s="1"/>
  <c r="F56" i="13"/>
  <c r="F57" i="13" s="1"/>
  <c r="F56" i="15"/>
  <c r="F57" i="15" s="1"/>
  <c r="M9" i="12"/>
  <c r="B11" i="12" s="1"/>
  <c r="F56" i="12"/>
  <c r="F57" i="12" s="1"/>
  <c r="M46" i="11"/>
  <c r="M9" i="11" s="1"/>
  <c r="B11" i="11" s="1"/>
  <c r="M42" i="10"/>
  <c r="F48" i="10"/>
  <c r="F50" i="10" s="1"/>
  <c r="F55" i="10" s="1"/>
  <c r="J43" i="10"/>
  <c r="M43" i="10" s="1"/>
  <c r="M25" i="10"/>
  <c r="M40" i="10" s="1"/>
  <c r="F56" i="11" l="1"/>
  <c r="F57" i="11" s="1"/>
  <c r="M46" i="10"/>
  <c r="M9" i="10" s="1"/>
  <c r="B11" i="10" s="1"/>
  <c r="F56" i="10" l="1"/>
  <c r="F57" i="10" s="1"/>
  <c r="F48" i="9"/>
  <c r="F50" i="9" s="1"/>
  <c r="F55" i="9" s="1"/>
  <c r="J43" i="9"/>
  <c r="M43" i="9" s="1"/>
  <c r="M25" i="9"/>
  <c r="M40" i="9" s="1"/>
  <c r="M46" i="9" l="1"/>
  <c r="F56" i="9" s="1"/>
  <c r="F57" i="9" s="1"/>
  <c r="F48" i="7"/>
  <c r="F50" i="7" s="1"/>
  <c r="F55" i="7" s="1"/>
  <c r="J43" i="7"/>
  <c r="M43" i="7" s="1"/>
  <c r="M25" i="7"/>
  <c r="M40" i="7" s="1"/>
  <c r="F48" i="6"/>
  <c r="F50" i="6" s="1"/>
  <c r="F55" i="6" s="1"/>
  <c r="J43" i="6"/>
  <c r="M43" i="6" s="1"/>
  <c r="M25" i="6"/>
  <c r="M40" i="6" s="1"/>
  <c r="F48" i="5"/>
  <c r="F50" i="5" s="1"/>
  <c r="F55" i="5" s="1"/>
  <c r="J43" i="5"/>
  <c r="M43" i="5" s="1"/>
  <c r="M25" i="5"/>
  <c r="M40" i="5" s="1"/>
  <c r="M9" i="9" l="1"/>
  <c r="B11" i="9" s="1"/>
  <c r="M46" i="7"/>
  <c r="F56" i="7" s="1"/>
  <c r="F57" i="7" s="1"/>
  <c r="M46" i="6"/>
  <c r="F56" i="6" s="1"/>
  <c r="F57" i="6" s="1"/>
  <c r="M46" i="5"/>
  <c r="F56" i="5" s="1"/>
  <c r="F57" i="5" s="1"/>
  <c r="M9" i="7" l="1"/>
  <c r="B11" i="7" s="1"/>
  <c r="M9" i="6"/>
  <c r="B11" i="6" s="1"/>
  <c r="M9" i="5"/>
  <c r="B11" i="5" s="1"/>
  <c r="F48" i="4"/>
  <c r="F50" i="4" s="1"/>
  <c r="F55" i="4" s="1"/>
  <c r="J43" i="4"/>
  <c r="M43" i="4" s="1"/>
  <c r="M25" i="4"/>
  <c r="M40" i="4" s="1"/>
  <c r="F48" i="3"/>
  <c r="F50" i="3" s="1"/>
  <c r="F55" i="3" s="1"/>
  <c r="J43" i="3"/>
  <c r="M43" i="3" s="1"/>
  <c r="M25" i="3"/>
  <c r="M40" i="3" s="1"/>
  <c r="F48" i="2"/>
  <c r="F50" i="2" s="1"/>
  <c r="F55" i="2" s="1"/>
  <c r="J43" i="2"/>
  <c r="M43" i="2" s="1"/>
  <c r="M25" i="2"/>
  <c r="M40" i="2" s="1"/>
  <c r="F48" i="1"/>
  <c r="F50" i="1" s="1"/>
  <c r="F55" i="1" s="1"/>
  <c r="J43" i="1"/>
  <c r="M43" i="1" s="1"/>
  <c r="M25" i="1"/>
  <c r="M40" i="1" s="1"/>
  <c r="M46" i="4" l="1"/>
  <c r="F56" i="4" s="1"/>
  <c r="F57" i="4" s="1"/>
  <c r="M46" i="3"/>
  <c r="M9" i="3" s="1"/>
  <c r="B11" i="3" s="1"/>
  <c r="M46" i="2"/>
  <c r="F56" i="2" s="1"/>
  <c r="F57" i="2" s="1"/>
  <c r="M46" i="1"/>
  <c r="F56" i="3" l="1"/>
  <c r="F57" i="3" s="1"/>
  <c r="M9" i="4"/>
  <c r="B11" i="4" s="1"/>
  <c r="M9" i="2"/>
  <c r="B11" i="2" s="1"/>
  <c r="M9" i="1"/>
  <c r="B11" i="1" s="1"/>
  <c r="F56" i="1"/>
  <c r="F57" i="1" s="1"/>
</calcChain>
</file>

<file path=xl/sharedStrings.xml><?xml version="1.0" encoding="utf-8"?>
<sst xmlns="http://schemas.openxmlformats.org/spreadsheetml/2006/main" count="5706" uniqueCount="212">
  <si>
    <t>FOLIO</t>
  </si>
  <si>
    <t xml:space="preserve">CUENTA </t>
  </si>
  <si>
    <t>ICAI-DA-F-04</t>
  </si>
  <si>
    <t>.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</si>
  <si>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</si>
  <si>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</si>
  <si>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</si>
  <si>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</si>
  <si>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</si>
  <si>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viáticos en comisión conferida para   - - - - - - - -- - - - - - - - - - - - - - - - - - - - - - - - - - - - - - - - - - - </t>
  </si>
  <si>
    <t xml:space="preserve">  </t>
  </si>
  <si>
    <t xml:space="preserve"> </t>
  </si>
  <si>
    <t xml:space="preserve">durante los días del 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</si>
  <si>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</si>
  <si>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</si>
  <si>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</si>
  <si>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</si>
  <si>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</si>
  <si>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</si>
  <si>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</si>
  <si>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</si>
  <si>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</si>
  <si>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</si>
  <si>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</si>
  <si>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</si>
  <si>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</si>
  <si>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</si>
  <si>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</si>
  <si>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</si>
  <si>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</si>
  <si>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</si>
  <si>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 xml:space="preserve">Total.         </t>
  </si>
  <si>
    <t>Combustible</t>
  </si>
  <si>
    <t xml:space="preserve">SALTILLO </t>
  </si>
  <si>
    <t>Km..</t>
  </si>
  <si>
    <t xml:space="preserve">TRANSITO LOCAL </t>
  </si>
  <si>
    <t>Tipo de Cambio</t>
  </si>
  <si>
    <t xml:space="preserve">   </t>
  </si>
  <si>
    <t>Peaje</t>
  </si>
  <si>
    <t>comprobación que se anexa</t>
  </si>
  <si>
    <t>factor</t>
  </si>
  <si>
    <t>Estacionamiento</t>
  </si>
  <si>
    <t>Pasajes</t>
  </si>
  <si>
    <t xml:space="preserve">Hospedaje </t>
  </si>
  <si>
    <t>Total por cobrar</t>
  </si>
  <si>
    <t>Alimentación</t>
  </si>
  <si>
    <t>Total por pagar</t>
  </si>
  <si>
    <t>Total</t>
  </si>
  <si>
    <t>No Comprobable</t>
  </si>
  <si>
    <t>Observaciones:</t>
  </si>
  <si>
    <t>Cuota Peaje</t>
  </si>
  <si>
    <t xml:space="preserve">                                                                                            </t>
  </si>
  <si>
    <t>Depreciación por vehiculo</t>
  </si>
  <si>
    <t>Devolución de viáticos</t>
  </si>
  <si>
    <t>A U T O R I Z O</t>
  </si>
  <si>
    <t>R  E  C  I  B  I</t>
  </si>
  <si>
    <t>N  o  m  b  r  e</t>
  </si>
  <si>
    <t>JEFE DEL DEPTARTAMENTO DE PROMOCION CULTURAL</t>
  </si>
  <si>
    <t>C.P. ISRRAEL SÁNCHEZ ORTÍZ</t>
  </si>
  <si>
    <t xml:space="preserve"> DIRECTOR DE ADMINISTRACION Y FINANZAS</t>
  </si>
  <si>
    <t>P u e s t o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</si>
  <si>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</si>
  <si>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</si>
  <si>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JULIO</t>
  </si>
  <si>
    <t>FIRMA DE CONVENIO EN CASTAÑOS, CAOH. EL 02 JULIO 2019</t>
  </si>
  <si>
    <t xml:space="preserve">JULIO </t>
  </si>
  <si>
    <t>CASTAÑOS</t>
  </si>
  <si>
    <t xml:space="preserve">CASTAÑOS </t>
  </si>
  <si>
    <t xml:space="preserve">LIC. LUIS GONZALEZ BRISEÑO </t>
  </si>
  <si>
    <t xml:space="preserve">COMISIONADO PRESIDENTE </t>
  </si>
  <si>
    <t xml:space="preserve">ARMANDO ZAMORA CRUZ </t>
  </si>
  <si>
    <t xml:space="preserve">AUXILIAR </t>
  </si>
  <si>
    <t>TRASLADO AL COMISIONADO PRESIDENTE A FIRMA DE CONVENIO EN CASTAÑOS, CAOH. EL 02 JULIO 2019</t>
  </si>
  <si>
    <t xml:space="preserve">MONCLOVA </t>
  </si>
  <si>
    <t>(DOS MIL CUATROCIENTOS TRES PESOS 40/100 MN)</t>
  </si>
  <si>
    <t>(MIL OCHOCIENTOS CUARENTA Y TRES PESOS 40/100 MN)</t>
  </si>
  <si>
    <t xml:space="preserve">LIC. MIGUEL ANGEL MEDINA TORRES </t>
  </si>
  <si>
    <t xml:space="preserve">DIRECTOR GENERAL </t>
  </si>
  <si>
    <t xml:space="preserve"> FIRMA DE CONVENIO EN MONCLOVA Y CASTAÑOS, COAH. EL 02 JULIO 2019 </t>
  </si>
  <si>
    <t>(MIL NOVECIENTOS NOVENTA Y CINCO PESOS 20/100 MN)</t>
  </si>
  <si>
    <t xml:space="preserve">C.P. JOSE MANUEL JIMENEZ Y MELENDEZ </t>
  </si>
  <si>
    <t xml:space="preserve">COMISIONADO </t>
  </si>
  <si>
    <t xml:space="preserve">LIC. QUETZALLI RUIZ FLORES </t>
  </si>
  <si>
    <t xml:space="preserve">DIRECTORA JURIDICA </t>
  </si>
  <si>
    <t>(OCHOCIENTOS OCHENTA PESOS 00/100 MN)</t>
  </si>
  <si>
    <t>(SIECIENTOS CUARENTA PESOS 00/100 MN)</t>
  </si>
  <si>
    <t xml:space="preserve">RUBI ARACELI ANTUNES MARTINEZ </t>
  </si>
  <si>
    <t xml:space="preserve">JEFA DE DEPARTAMENTO DE LO CONTENCIOSO </t>
  </si>
  <si>
    <t xml:space="preserve">AUXILIAR SERVICIOS GENERALES </t>
  </si>
  <si>
    <t xml:space="preserve">LIC. BERTHA ICELA MATA ORTIZ </t>
  </si>
  <si>
    <t xml:space="preserve">COMISIONADA </t>
  </si>
  <si>
    <t>(DOS MIL DOCIENTOS TREINTA Y CUATRO PESOS 00/100 MN)</t>
  </si>
  <si>
    <t xml:space="preserve">TRASLADO A PERSONAL DEL INAI QUE IMPARTIRA CURSO DE CAPACITACION EN LAS OFICINAS DEL ICAI SALTILLO EL DIA 03 JULIO 2019 </t>
  </si>
  <si>
    <t xml:space="preserve">AEROPUERTO MTY </t>
  </si>
  <si>
    <t xml:space="preserve">LUIS ORLANDO RIDRIGUEZ CARMONA </t>
  </si>
  <si>
    <t>(TRES MIL SESENTA PESOS 00/100 MN)</t>
  </si>
  <si>
    <t xml:space="preserve">TORREON </t>
  </si>
  <si>
    <t xml:space="preserve">TRASLADO PERSONAL </t>
  </si>
  <si>
    <t>(CUATRO MIL NOVECIENTOS SESENTA Y DOS  PESOS 00/100 MN)</t>
  </si>
  <si>
    <t>SESION  ORDINARIA DE CONSEJO GENERAL EN EL MUNICIPIO DE GUERRERO, COAH.  CONFERENCIA DE TRANSPARENCIA A XV AÑOS EN EL MUNICIPIO DE PIEDRAS NEGRAS, COAH. DEL 09 AL 11 DE JULIO 2019</t>
  </si>
  <si>
    <t xml:space="preserve">GUERRERO </t>
  </si>
  <si>
    <t xml:space="preserve">PIEDRAS NEGRAS </t>
  </si>
  <si>
    <t>(SIETE MIL CINCUENTA Y SIETE PESOS 20/100 MN)</t>
  </si>
  <si>
    <t xml:space="preserve">ASESORIA FOCALIZADA EN PLATAFORMA NACIONAL DE TRANSPARENCIA , CARGA SIPOT A MUNICIPIOS  DEL 08 AL 11 JUNIO 2019 EN LOS MUNICIPIOS DE SAN PEDRO, TORREON, FCO. I MADERO Y VIESCA </t>
  </si>
  <si>
    <t>SAN PEDRO</t>
  </si>
  <si>
    <t xml:space="preserve">SAN PEDRO </t>
  </si>
  <si>
    <t xml:space="preserve">FCO I MADERO </t>
  </si>
  <si>
    <t xml:space="preserve">VIESCA </t>
  </si>
  <si>
    <t xml:space="preserve">ANDREA FUENTES OSORIO </t>
  </si>
  <si>
    <t xml:space="preserve">JEFA DE DPTO. DE FORTALECIMIENTO A LA TRANSPARENCIA </t>
  </si>
  <si>
    <t xml:space="preserve">LUIS GERARDO CHAVEZ PATLAN </t>
  </si>
  <si>
    <t>(CUATRO MIL  PESOS 00/100 MN)</t>
  </si>
  <si>
    <t>JORNADA CIUDADANA DE GOBIERNO ABIERTO EN LA REGION LAGUNA EL 11 Y 12 DE JULIO 2019</t>
  </si>
  <si>
    <t>TRANSITO LOCAL</t>
  </si>
  <si>
    <t xml:space="preserve">LETICIA MARTINEZ FLORES </t>
  </si>
  <si>
    <t xml:space="preserve">DIRECTORA DE CAPACITACION Y CULTURA DE LA TRANSPARENCIA </t>
  </si>
  <si>
    <t>(TRES MIL SEICIENTOS DOS PESOS 00/100 MN)</t>
  </si>
  <si>
    <t xml:space="preserve">CONFERENCIAS SESION DE CONSEJO JORNADA CIUDADANA DE GOBIERNO ABIERTO LOS DIAS 09,10 Y 11 JULIO 2019 EN LOS MUNICIPIOS DE PIEDRAS NEGRAS Y ACUÑA, COAH </t>
  </si>
  <si>
    <t xml:space="preserve">ACUÑA </t>
  </si>
  <si>
    <t xml:space="preserve">IGNACIO GALINDO RAMIREZ </t>
  </si>
  <si>
    <t xml:space="preserve">SUB DIRECTOR DE GOBIERNO ABIERTO </t>
  </si>
  <si>
    <t>(DOS MIL OCHOCIENTOS OCHENTA  PESOS 00/100 MN)</t>
  </si>
  <si>
    <t>DIPLOMADO A SERVIDORES PUBLICOS DE LA LAGUNA EN TORREON, COAH. Y REUNION CON EL COMISIONADO PRESIDENTE DE ESTADO DE YUCATAN  VIERNES 05 JULIO  2019</t>
  </si>
  <si>
    <t xml:space="preserve">LIC LUIS GONZALEZ BRISEÑO </t>
  </si>
  <si>
    <t>(TRES MIL CIENTO VEINTI CUATRO PESOS 00/100 MN)</t>
  </si>
  <si>
    <t>TRASLADO AL COMISIONADO PRESIDNETE AL DIPLOMADO A SERVIDORES PUBLICOS DE LA LAGUNA EN TORREON, COAH. Y REUNION CON EL COMISIONADO PRESIDENTE DE ESTADO DE YUCATAN  VIERNES 05 JULIO  2019</t>
  </si>
  <si>
    <t>(DOS MIL QUINIENTOS SESENTA Y  CUATRO PESOS 00/100 MN)</t>
  </si>
  <si>
    <t>(DIEZ MIL OCHOCIENTOS TREINTA PESOS 40/100 MN)</t>
  </si>
  <si>
    <t xml:space="preserve">SE AGREGA EL VIATICO DE LGCP DEBIDO QUE NO SE CUENTA </t>
  </si>
  <si>
    <t xml:space="preserve">CON LAS FIRMAS NECESARIAS PARA EMITIR EL CHEQUE </t>
  </si>
  <si>
    <t xml:space="preserve">SESION DEL CONSEJO GENERAL, REUNION INFORMATIVA CON SUJETOS OBLIGADOS DEL 09 AL 11 JULIO 2019 EN LOS MUNICIPIOS DE PIEDRAS Y GUERRERO </t>
  </si>
  <si>
    <t>(SIETE MIL CIENTO TREINTA Y SIETE PESOS 20/100 MN)</t>
  </si>
  <si>
    <t xml:space="preserve">JORNADA CIUDADANA DE GOBIERNO ABIERTO LOS DIAS 11 Y 12 DE JULIO 2019, EN TORREON COAH. </t>
  </si>
  <si>
    <t>(CUATRO MIL SEICIENTOS CUARENTA Y DOS  PESOS 00/100 MN)</t>
  </si>
  <si>
    <t>(DIEZ MIL CIENTO NOVENTA Y CUATRO PESOS 00/100 MN)</t>
  </si>
  <si>
    <t>SESION ORDINARIA Y EVENTO DE EVALUACION DE LA TRANSPARENCIA EN COAH. DEL 09 AL 12 JULIO 2019 EN PIEDRAS NEGRAS, GUERRERO Y ACUÑA, COAH.</t>
  </si>
  <si>
    <t>SALTILLO</t>
  </si>
  <si>
    <t xml:space="preserve">LUIS ORLANDO RODRIGUEZ CARMONA </t>
  </si>
  <si>
    <t xml:space="preserve">JOSE MIGUEL VILLARELLO MUNIZ </t>
  </si>
  <si>
    <t xml:space="preserve">JEFE DE LA UNIDAD DE COMUNICACIÓN SOCIAL Y DIFUSION </t>
  </si>
  <si>
    <t>COBERTURA DE EVENTOS SESION DE CONSEJO ICAI EN GUERRERO COAH.  Y REUNION DE ORG. SOC CIVIL EN ACUÑA, COAH.</t>
  </si>
  <si>
    <t>DAI PARA GRUPOS VULNERABLES DERECHO DE ACCESO A LA INFORMACION LOS DIAS 11 Y 12 JULIO 2019 EN LOS MUNICIPIOS DE MONCLOVA Y FRONTERA COAH.</t>
  </si>
  <si>
    <t>MONCLOVA</t>
  </si>
  <si>
    <t xml:space="preserve">FRONTERA </t>
  </si>
  <si>
    <t xml:space="preserve">ALFREDO SANCHEZ MARIN </t>
  </si>
  <si>
    <t xml:space="preserve">JEFE DEL DPTO. DE IMPULSO A LA CULTURA DE LA TRASPARENCIA </t>
  </si>
  <si>
    <t>(DOS MIL QUINIENTOS SESENTA Y TRES  PESOS 20/100 MN)</t>
  </si>
  <si>
    <t>(TRES MIL TRECIENTOS SESENTA PESOS 00/100 MN)</t>
  </si>
  <si>
    <t xml:space="preserve">AUXILIAR DE SERVICIOS GENERALES </t>
  </si>
  <si>
    <t>SESION ORDINARIA DEL CONSEJO GENERAL DEL ICAI LOS DIAS 09 AL 11 DE JULIO 2019</t>
  </si>
  <si>
    <t xml:space="preserve">LIC. FRANCISCO JAVIER DIEZ DE URDANIVIA DEL VALLE </t>
  </si>
  <si>
    <t>(SIETE MIL CINCUENTA Y OCHO PESOS 80/100 MN)</t>
  </si>
  <si>
    <t xml:space="preserve">MARTIN ANTONIO VALDES CASAS </t>
  </si>
  <si>
    <t xml:space="preserve">PROYECTISTA </t>
  </si>
  <si>
    <t>(TRES MIL TRECIENTOS SESENTA  PESOS 00/100 MN)</t>
  </si>
  <si>
    <t>DIPLOMADO INTERINSTITUCIONAL "DIPLOMADO EN TRANSPARENCIA ACCESO A LA INFORMACION Y PROTECCION DE DATOS PERSONALES" 12 Y 13 JULIO 2019, EN GOMEZ PALACIO DURANGO.</t>
  </si>
  <si>
    <t xml:space="preserve">GOMEZ PALACIO </t>
  </si>
  <si>
    <t>(CUATRO MIL SETECIENTOS SETENTA Y NUEVE PESOS 60/100 MN)</t>
  </si>
  <si>
    <t>MARTIN ANTONIO VALDES CASAS</t>
  </si>
  <si>
    <t>(MIL SETECIENTOS SESENTA PESOS 00/100 MN)</t>
  </si>
  <si>
    <t>(SEIS MIL CINCUENTA  PESOS 40/100 MN)</t>
  </si>
  <si>
    <t xml:space="preserve">TRASLADO AL COMISIONADO PRESIDENTE A LA SESION ORDINARIA DEL CONSEJO GENERAL DEL ICAI LOS DIAS 09 AL 11 DE JULIO 2019 A GUERRERO COAH. </t>
  </si>
  <si>
    <t>(CINCO MIL DOCIENTOS  PESOS 00/100 MN)</t>
  </si>
  <si>
    <t xml:space="preserve"> SESION ORDINARIA DEL CONSEJO GENERAL DEL ICAI LOS DIAS 09 AL 11 DE JULIO 2019 A GUERRERO COAH. </t>
  </si>
  <si>
    <t xml:space="preserve">JOSE ALEJANDRO HERRERA CASILLAS </t>
  </si>
  <si>
    <t xml:space="preserve"> SESION ORDINARIA DEL CONSEJO GENERAL DEL ICAI LOS DIAS 09 AL 10 DE JULIO 2019 A GUERRERO COAH. </t>
  </si>
  <si>
    <t xml:space="preserve">LIC. JOSE EDUARDO VEGA LUNA </t>
  </si>
  <si>
    <t xml:space="preserve">SECRETARIO TECNICO </t>
  </si>
  <si>
    <t>(CUATRO MIL VEINTE  PESOS 40/100 MN)</t>
  </si>
  <si>
    <t xml:space="preserve">JORNADA CIUDADANA DE GOBIERNO ABIERTO EL 15 Y 16 JULIO 2019 EN PIEDRAS NEGRAS, COAH. </t>
  </si>
  <si>
    <t>IGNACIO GALINDO RAMIREZ</t>
  </si>
  <si>
    <t>(TRES MIL QUINIENTOS CUARTENTA PESOS 40/100 MN)</t>
  </si>
  <si>
    <t>DAI PARA GRUPOS VULNERABLES LOS DIAS 15 AL 17 DE JULIO 2019 EN LOS MUNICIPIOS DE SABINAS Y SAN JUAN DE SABINAS, COAH.</t>
  </si>
  <si>
    <t>SABINAS</t>
  </si>
  <si>
    <t xml:space="preserve">ROSITA </t>
  </si>
  <si>
    <t xml:space="preserve">TRAMSITO LOCAL </t>
  </si>
  <si>
    <t xml:space="preserve">JEFE DE DPTO.DE IMPULSO A LA CULTURA DE LA TRANSPARENCIA </t>
  </si>
  <si>
    <t>(CUATRO MIL CIENTO CINCUENTA Y CINCO  PESOS 20/100 MN)</t>
  </si>
  <si>
    <t>LIC. MIGUEL ANGEL MEDINA TORRES</t>
  </si>
  <si>
    <t>(MIL NOVECIENTOS NOVENTA PESOS 40/100 MN)</t>
  </si>
  <si>
    <t>JORNADA CIUDADANA DE GOBIERNO ABIERTO EN MONCLOVA, COAH. EL 16 JULIO DEL 2019</t>
  </si>
  <si>
    <t>LETICIA MARTINEZ FLORES</t>
  </si>
  <si>
    <t xml:space="preserve">PARRAS </t>
  </si>
  <si>
    <t>GENERAL CEPEDA</t>
  </si>
  <si>
    <t xml:space="preserve">JEFE DE DPTO. DE FORTALECIMIENTO A LA TRANSPARENCIA </t>
  </si>
  <si>
    <t>(TRES MIL SETECIENTOS NOVENTA Y DOS PESOS 00/100 MN)</t>
  </si>
  <si>
    <t>CAPACITACION Y CARGA DE FORMATOS P.N.T. , PROGRAMA DE CAPACITACION 2019 EN LOS MUNICIPIOS DE PARRAS Y GENERAL CEPEDA, COAH. LOS DIAS 16 AL 18 JULIO 2019</t>
  </si>
  <si>
    <t xml:space="preserve">LUIS GERARDO CHEVEZ PATALN </t>
  </si>
  <si>
    <t>(DOS MIL CUATROCIENTOS  PESOS 00/100 MN)</t>
  </si>
  <si>
    <t>GOBIERNO ABIERTO MESAS REGIONALES EL 15 Y 16 JULIO 2019 EN PIDRAS NEGRAS COAH.</t>
  </si>
  <si>
    <t>LIC. BERTHA ICELA MATA ORTIZ</t>
  </si>
  <si>
    <t>COMISIONADA</t>
  </si>
  <si>
    <t>(CINCO MIL QUINIENTOS SESENTA Y CUATRO PESOS 80/100 MN)</t>
  </si>
  <si>
    <t>ASESORIA Y CARGA DE FORMATOS , CAPACITACION 2019 DEL 22 AL 25 JULIO 2019</t>
  </si>
  <si>
    <t xml:space="preserve">FCO. I MADERO </t>
  </si>
  <si>
    <t>MATAMOROS</t>
  </si>
  <si>
    <t xml:space="preserve">MATAMOROS </t>
  </si>
  <si>
    <t>(SEIS MIL QUINIENTOS VEINTI CUATRO PESOS 60/100 MN)</t>
  </si>
  <si>
    <t xml:space="preserve">ASESORIA Y CARGA DE FORMATOS , CAPACITACIO 2019 EL 29 Y 30 JULIO Y 01 Y 02 AGOSTO EN LOS MUNICIPIOS DE VIESCA, TORREON, SAN BUENA Y CUATROCIENEGAS </t>
  </si>
  <si>
    <t xml:space="preserve">AGOSTO </t>
  </si>
  <si>
    <t>TORREON</t>
  </si>
  <si>
    <t xml:space="preserve">SAN BUENAVENTURA </t>
  </si>
  <si>
    <t xml:space="preserve">SAN BUENA VENTURA </t>
  </si>
  <si>
    <t xml:space="preserve">CUATROCIENEGAS </t>
  </si>
  <si>
    <t>(SIETE MIL OCHENTA Y  TRES PESOS 40/100 MN)</t>
  </si>
  <si>
    <t>JORNADAS CIDADANAS DE GOBIERNO ABIERTO EL 16 JULIO 2019 EN SABINAS, COAH.</t>
  </si>
  <si>
    <t xml:space="preserve">COMISIOADO </t>
  </si>
  <si>
    <t>(DOS MIL CUATROCIENTOS TREINTA Y CINCO PESOS 20/100 MN)</t>
  </si>
  <si>
    <t>(SEICIENTOS CUARENTA PESOS 00/100 MN)</t>
  </si>
  <si>
    <t>(CUATRO MIL PESOS 00/100 MN)</t>
  </si>
  <si>
    <t xml:space="preserve">JEFA DE DPTO. DE ASESORIA TEMATICA </t>
  </si>
  <si>
    <t xml:space="preserve">ANDREA LOPEZ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</si>
</sst>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4" xfId="1" applyFont="1" applyBorder="1"/>
    <xf numFmtId="0" fontId="2" fillId="0" borderId="0" xfId="1" applyFont="1" applyBorder="1"/>
    <xf numFmtId="0" fontId="3" fillId="0" borderId="0" xfId="1" applyFont="1" applyBorder="1"/>
    <xf numFmtId="0" fontId="4" fillId="0" borderId="8" xfId="1" applyFont="1" applyBorder="1"/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right"/>
    </xf>
    <xf numFmtId="0" fontId="4" fillId="0" borderId="0" xfId="1" applyFont="1" applyBorder="1"/>
    <xf numFmtId="0" fontId="4" fillId="0" borderId="9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2" fillId="0" borderId="0" xfId="1" applyFont="1" applyFill="1"/>
    <xf numFmtId="0" fontId="4" fillId="0" borderId="13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3" fillId="0" borderId="4" xfId="1" applyFont="1" applyBorder="1"/>
    <xf numFmtId="38" fontId="2" fillId="0" borderId="12" xfId="1" applyNumberFormat="1" applyFont="1" applyBorder="1" applyAlignment="1">
      <alignment horizontal="center"/>
    </xf>
    <xf numFmtId="44" fontId="4" fillId="0" borderId="0" xfId="1" applyNumberFormat="1" applyFont="1" applyBorder="1"/>
    <xf numFmtId="38" fontId="2" fillId="0" borderId="0" xfId="1" applyNumberFormat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1" xfId="1" applyFont="1" applyFill="1" applyBorder="1"/>
    <xf numFmtId="0" fontId="2" fillId="0" borderId="0" xfId="1" applyFont="1" applyAlignment="1">
      <alignment horizontal="center"/>
    </xf>
    <xf numFmtId="44" fontId="2" fillId="0" borderId="9" xfId="1" applyNumberFormat="1" applyFont="1" applyBorder="1"/>
    <xf numFmtId="0" fontId="2" fillId="0" borderId="11" xfId="1" applyFont="1" applyBorder="1"/>
    <xf numFmtId="0" fontId="2" fillId="0" borderId="15" xfId="1" applyFont="1" applyBorder="1"/>
    <xf numFmtId="0" fontId="2" fillId="0" borderId="0" xfId="1" applyFont="1" applyFill="1" applyBorder="1"/>
    <xf numFmtId="0" fontId="2" fillId="0" borderId="9" xfId="1" applyFont="1" applyFill="1" applyBorder="1"/>
    <xf numFmtId="0" fontId="2" fillId="0" borderId="0" xfId="1" applyFont="1" applyBorder="1" applyAlignment="1">
      <alignment horizontal="right"/>
    </xf>
    <xf numFmtId="0" fontId="8" fillId="0" borderId="0" xfId="1" applyFont="1" applyBorder="1"/>
    <xf numFmtId="0" fontId="8" fillId="0" borderId="0" xfId="1" applyFont="1" applyBorder="1" applyAlignment="1">
      <alignment horizontal="right"/>
    </xf>
    <xf numFmtId="0" fontId="2" fillId="0" borderId="17" xfId="1" applyFont="1" applyBorder="1"/>
    <xf numFmtId="0" fontId="3" fillId="0" borderId="18" xfId="1" applyFont="1" applyBorder="1"/>
    <xf numFmtId="0" fontId="2" fillId="0" borderId="18" xfId="1" applyFont="1" applyBorder="1"/>
    <xf numFmtId="0" fontId="2" fillId="0" borderId="19" xfId="1" applyFont="1" applyBorder="1"/>
    <xf numFmtId="0" fontId="4" fillId="0" borderId="20" xfId="1" applyFont="1" applyBorder="1"/>
    <xf numFmtId="0" fontId="4" fillId="0" borderId="0" xfId="1" applyFont="1" applyFill="1" applyBorder="1" applyAlignment="1">
      <alignment horizontal="right"/>
    </xf>
    <xf numFmtId="0" fontId="4" fillId="0" borderId="0" xfId="1" applyFont="1" applyBorder="1" applyAlignment="1">
      <alignment horizontal="right"/>
    </xf>
    <xf numFmtId="43" fontId="2" fillId="0" borderId="0" xfId="1" applyNumberFormat="1" applyFont="1" applyBorder="1"/>
    <xf numFmtId="0" fontId="2" fillId="0" borderId="7" xfId="1" applyFont="1" applyBorder="1"/>
    <xf numFmtId="2" fontId="4" fillId="0" borderId="12" xfId="1" applyNumberFormat="1" applyFont="1" applyBorder="1"/>
    <xf numFmtId="0" fontId="4" fillId="0" borderId="0" xfId="1" applyFont="1" applyFill="1" applyBorder="1" applyAlignment="1">
      <alignment horizontal="center"/>
    </xf>
    <xf numFmtId="43" fontId="2" fillId="0" borderId="0" xfId="1" applyNumberFormat="1" applyFont="1"/>
    <xf numFmtId="164" fontId="4" fillId="0" borderId="18" xfId="2" applyFont="1" applyBorder="1" applyAlignment="1"/>
    <xf numFmtId="164" fontId="4" fillId="0" borderId="22" xfId="2" applyFont="1" applyBorder="1" applyAlignment="1"/>
    <xf numFmtId="43" fontId="4" fillId="0" borderId="0" xfId="1" applyNumberFormat="1" applyFont="1" applyBorder="1"/>
    <xf numFmtId="0" fontId="2" fillId="0" borderId="23" xfId="1" applyFont="1" applyBorder="1"/>
    <xf numFmtId="0" fontId="2" fillId="0" borderId="22" xfId="1" applyFont="1" applyBorder="1"/>
    <xf numFmtId="0" fontId="4" fillId="0" borderId="24" xfId="1" applyFont="1" applyBorder="1"/>
    <xf numFmtId="0" fontId="4" fillId="0" borderId="11" xfId="1" applyFont="1" applyBorder="1"/>
    <xf numFmtId="0" fontId="4" fillId="0" borderId="25" xfId="1" applyFont="1" applyBorder="1"/>
    <xf numFmtId="164" fontId="2" fillId="0" borderId="0" xfId="1" applyNumberFormat="1" applyFont="1" applyBorder="1"/>
    <xf numFmtId="0" fontId="4" fillId="0" borderId="5" xfId="1" applyFont="1" applyBorder="1"/>
    <xf numFmtId="0" fontId="2" fillId="0" borderId="6" xfId="1" applyFont="1" applyBorder="1"/>
    <xf numFmtId="0" fontId="2" fillId="0" borderId="26" xfId="1" applyFont="1" applyBorder="1"/>
    <xf numFmtId="0" fontId="2" fillId="0" borderId="11" xfId="1" applyFont="1" applyBorder="1" applyAlignment="1">
      <alignment horizontal="right"/>
    </xf>
    <xf numFmtId="0" fontId="2" fillId="0" borderId="5" xfId="1" applyFont="1" applyBorder="1"/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29" xfId="1" applyFont="1" applyBorder="1"/>
    <xf numFmtId="0" fontId="2" fillId="0" borderId="10" xfId="1" applyFont="1" applyBorder="1"/>
    <xf numFmtId="0" fontId="4" fillId="0" borderId="10" xfId="1" applyFont="1" applyBorder="1"/>
    <xf numFmtId="0" fontId="4" fillId="2" borderId="10" xfId="1" applyFont="1" applyFill="1" applyBorder="1"/>
    <xf numFmtId="16" fontId="2" fillId="0" borderId="30" xfId="1" applyNumberFormat="1" applyFont="1" applyBorder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164" fontId="4" fillId="0" borderId="27" xfId="0" applyNumberFormat="1" applyFont="1" applyBorder="1" applyAlignment="1">
      <alignment horizontal="left"/>
    </xf>
    <xf numFmtId="164" fontId="4" fillId="0" borderId="28" xfId="0" applyNumberFormat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4" fillId="0" borderId="2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20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left"/>
    </xf>
    <xf numFmtId="164" fontId="2" fillId="0" borderId="20" xfId="0" applyNumberFormat="1" applyFont="1" applyBorder="1" applyAlignment="1">
      <alignment horizontal="left"/>
    </xf>
    <xf numFmtId="164" fontId="4" fillId="0" borderId="5" xfId="2" applyFont="1" applyBorder="1" applyAlignment="1"/>
    <xf numFmtId="164" fontId="4" fillId="0" borderId="6" xfId="2" applyFont="1" applyBorder="1" applyAlignment="1"/>
    <xf numFmtId="0" fontId="2" fillId="0" borderId="15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164" fontId="2" fillId="0" borderId="5" xfId="2" applyFont="1" applyBorder="1" applyAlignment="1"/>
    <xf numFmtId="164" fontId="2" fillId="0" borderId="6" xfId="2" applyFont="1" applyBorder="1" applyAlignment="1"/>
    <xf numFmtId="0" fontId="8" fillId="0" borderId="21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164" fontId="2" fillId="0" borderId="5" xfId="2" applyFont="1" applyBorder="1" applyAlignment="1">
      <alignment horizontal="center"/>
    </xf>
    <xf numFmtId="164" fontId="2" fillId="0" borderId="6" xfId="2" applyFont="1" applyBorder="1" applyAlignment="1">
      <alignment horizontal="center"/>
    </xf>
    <xf numFmtId="164" fontId="4" fillId="0" borderId="5" xfId="2" applyFont="1" applyBorder="1" applyAlignment="1">
      <alignment horizontal="center"/>
    </xf>
    <xf numFmtId="164" fontId="4" fillId="0" borderId="6" xfId="2" applyFont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164" fontId="2" fillId="0" borderId="5" xfId="2" applyFont="1" applyBorder="1" applyAlignment="1">
      <alignment horizontal="left"/>
    </xf>
    <xf numFmtId="164" fontId="2" fillId="0" borderId="6" xfId="2" applyFont="1" applyBorder="1" applyAlignment="1">
      <alignment horizontal="left"/>
    </xf>
    <xf numFmtId="44" fontId="7" fillId="0" borderId="12" xfId="1" applyNumberFormat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4" fontId="4" fillId="0" borderId="0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164" fontId="2" fillId="0" borderId="12" xfId="2" applyFont="1" applyBorder="1" applyAlignment="1">
      <alignment horizontal="center"/>
    </xf>
    <xf numFmtId="164" fontId="2" fillId="0" borderId="12" xfId="2" applyFont="1" applyBorder="1" applyAlignment="1">
      <alignment horizontal="left"/>
    </xf>
    <xf numFmtId="164" fontId="2" fillId="0" borderId="0" xfId="2" applyFont="1" applyBorder="1" applyAlignment="1">
      <alignment horizontal="center"/>
    </xf>
    <xf numFmtId="44" fontId="2" fillId="0" borderId="12" xfId="1" applyNumberFormat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164" fontId="2" fillId="0" borderId="16" xfId="2" applyFont="1" applyBorder="1" applyAlignment="1">
      <alignment horizontal="center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164" fontId="2" fillId="0" borderId="4" xfId="2" applyFont="1" applyFill="1" applyBorder="1" applyAlignment="1"/>
    <xf numFmtId="164" fontId="2" fillId="0" borderId="0" xfId="2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7" xfId="1" applyFont="1" applyBorder="1" applyAlignment="1">
      <alignment horizontal="center"/>
    </xf>
  </cellXfs>
  <cellStyles count="3">
    <cellStyle name="Moneda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78"/>
  <sheetViews>
    <sheetView topLeftCell="A31" zoomScaleNormal="100" workbookViewId="0">
      <selection activeCell="I64" sqref="I64:N6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6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3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</v>
      </c>
      <c r="K8" s="1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640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205">
        <f>$M$9</f>
        <v>640</v>
      </c>
      <c r="C11" s="206"/>
      <c r="D11" s="207" t="s">
        <v>85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78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8">
        <v>2</v>
      </c>
      <c r="F16" s="15" t="s">
        <v>6</v>
      </c>
      <c r="G16" s="141" t="s">
        <v>65</v>
      </c>
      <c r="H16" s="141"/>
      <c r="I16" s="15" t="s">
        <v>13</v>
      </c>
      <c r="J16" s="18">
        <v>2</v>
      </c>
      <c r="K16" s="1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5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5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640</v>
      </c>
      <c r="N25" s="183"/>
    </row>
    <row r="26" spans="1:22">
      <c r="A26" s="5"/>
      <c r="B26" s="22" t="s">
        <v>32</v>
      </c>
      <c r="C26" s="6"/>
      <c r="D26" s="25"/>
      <c r="E26" s="1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5" t="s">
        <v>28</v>
      </c>
      <c r="G27" s="141" t="s">
        <v>67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67</v>
      </c>
      <c r="D28" s="141"/>
      <c r="E28" s="141"/>
      <c r="F28" s="28" t="s">
        <v>28</v>
      </c>
      <c r="G28" s="141" t="s">
        <v>73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73</v>
      </c>
      <c r="D29" s="141"/>
      <c r="E29" s="141"/>
      <c r="F29" s="15" t="s">
        <v>28</v>
      </c>
      <c r="G29" s="141" t="s">
        <v>33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5" t="s">
        <v>28</v>
      </c>
      <c r="G40" s="158"/>
      <c r="H40" s="158"/>
      <c r="I40" s="158"/>
      <c r="J40" s="31"/>
      <c r="K40" s="6" t="s">
        <v>34</v>
      </c>
      <c r="L40" s="34"/>
      <c r="M40" s="172">
        <f>M25</f>
        <v>640</v>
      </c>
      <c r="N40" s="173"/>
    </row>
    <row r="41" spans="1:18">
      <c r="A41" s="5"/>
      <c r="B41" s="5"/>
      <c r="C41" s="158"/>
      <c r="D41" s="158"/>
      <c r="E41" s="158"/>
      <c r="F41" s="1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43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4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34"/>
      <c r="F46" s="148">
        <v>0</v>
      </c>
      <c r="G46" s="149"/>
      <c r="H46" s="43"/>
      <c r="I46" s="43"/>
      <c r="J46" s="43"/>
      <c r="K46" s="6" t="s">
        <v>44</v>
      </c>
      <c r="L46" s="34"/>
      <c r="M46" s="156">
        <f>M43+M42+M40+M44+M45</f>
        <v>640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34"/>
      <c r="F47" s="150">
        <v>0</v>
      </c>
      <c r="G47" s="151"/>
      <c r="H47" s="43"/>
      <c r="I47" s="43"/>
      <c r="J47" s="43"/>
      <c r="K47" s="6" t="s">
        <v>46</v>
      </c>
      <c r="L47" s="34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34"/>
      <c r="F48" s="169">
        <f>SUM(F46:G47)</f>
        <v>0</v>
      </c>
      <c r="G48" s="170"/>
      <c r="H48" s="43"/>
      <c r="I48" s="43"/>
      <c r="J48" s="43"/>
      <c r="K48" s="6"/>
      <c r="L48" s="34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34"/>
      <c r="F49" s="150">
        <v>0</v>
      </c>
      <c r="G49" s="151"/>
      <c r="H49" s="43"/>
      <c r="I49" s="43"/>
      <c r="J49" s="43"/>
      <c r="K49" s="6"/>
      <c r="L49" s="34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34"/>
      <c r="F50" s="169">
        <f>SUM(F48:G49)</f>
        <v>0</v>
      </c>
      <c r="G50" s="170"/>
      <c r="H50" s="43"/>
      <c r="I50" s="43"/>
      <c r="J50" s="43"/>
      <c r="K50" s="6"/>
      <c r="L50" s="34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34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34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34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34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34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34"/>
      <c r="F56" s="154">
        <f>+M46-F55</f>
        <v>640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640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63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4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86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87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35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13"/>
      <c r="M4" s="113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13" t="s">
        <v>3</v>
      </c>
      <c r="M5" s="113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11</v>
      </c>
      <c r="K8" s="111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3792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16"/>
      <c r="B11" s="205">
        <f>$M$9</f>
        <v>3792</v>
      </c>
      <c r="C11" s="206"/>
      <c r="D11" s="207" t="s">
        <v>185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186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14">
        <v>16</v>
      </c>
      <c r="F16" s="111" t="s">
        <v>6</v>
      </c>
      <c r="G16" s="141" t="s">
        <v>65</v>
      </c>
      <c r="H16" s="141"/>
      <c r="I16" s="111" t="s">
        <v>13</v>
      </c>
      <c r="J16" s="114">
        <v>18</v>
      </c>
      <c r="K16" s="111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11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111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2</v>
      </c>
      <c r="E25" s="111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2400</v>
      </c>
      <c r="N25" s="183"/>
    </row>
    <row r="26" spans="1:22">
      <c r="A26" s="5"/>
      <c r="B26" s="22" t="s">
        <v>32</v>
      </c>
      <c r="C26" s="6"/>
      <c r="D26" s="25"/>
      <c r="E26" s="111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11" t="s">
        <v>28</v>
      </c>
      <c r="G27" s="141" t="s">
        <v>182</v>
      </c>
      <c r="H27" s="141"/>
      <c r="I27" s="141"/>
      <c r="J27" s="27">
        <v>148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182</v>
      </c>
      <c r="D28" s="141"/>
      <c r="E28" s="141"/>
      <c r="F28" s="28" t="s">
        <v>28</v>
      </c>
      <c r="G28" s="141" t="s">
        <v>136</v>
      </c>
      <c r="H28" s="141"/>
      <c r="I28" s="141"/>
      <c r="J28" s="27">
        <v>148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33</v>
      </c>
      <c r="D29" s="141"/>
      <c r="E29" s="141"/>
      <c r="F29" s="111" t="s">
        <v>28</v>
      </c>
      <c r="G29" s="141" t="s">
        <v>183</v>
      </c>
      <c r="H29" s="141"/>
      <c r="I29" s="141"/>
      <c r="J29" s="27">
        <v>57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183</v>
      </c>
      <c r="D30" s="141"/>
      <c r="E30" s="141"/>
      <c r="F30" s="28" t="s">
        <v>28</v>
      </c>
      <c r="G30" s="141" t="s">
        <v>183</v>
      </c>
      <c r="H30" s="141"/>
      <c r="I30" s="141"/>
      <c r="J30" s="27">
        <v>57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113</v>
      </c>
      <c r="D31" s="141"/>
      <c r="E31" s="141"/>
      <c r="F31" s="111" t="s">
        <v>28</v>
      </c>
      <c r="G31" s="141" t="s">
        <v>113</v>
      </c>
      <c r="H31" s="141"/>
      <c r="I31" s="141"/>
      <c r="J31" s="27">
        <v>100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11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11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11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11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11" t="s">
        <v>28</v>
      </c>
      <c r="G40" s="158"/>
      <c r="H40" s="158"/>
      <c r="I40" s="158"/>
      <c r="J40" s="31"/>
      <c r="K40" s="6" t="s">
        <v>34</v>
      </c>
      <c r="L40" s="117"/>
      <c r="M40" s="172">
        <f>M25</f>
        <v>2400</v>
      </c>
      <c r="N40" s="173"/>
    </row>
    <row r="41" spans="1:18">
      <c r="A41" s="5"/>
      <c r="B41" s="5"/>
      <c r="C41" s="158"/>
      <c r="D41" s="158"/>
      <c r="E41" s="158"/>
      <c r="F41" s="111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135*2</f>
        <v>270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510</v>
      </c>
      <c r="K43" s="42"/>
      <c r="L43" s="112" t="s">
        <v>32</v>
      </c>
      <c r="M43" s="165">
        <f>J43*J44</f>
        <v>1122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13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12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17"/>
      <c r="F46" s="148">
        <v>0</v>
      </c>
      <c r="G46" s="149"/>
      <c r="H46" s="112"/>
      <c r="I46" s="112"/>
      <c r="J46" s="112"/>
      <c r="K46" s="6" t="s">
        <v>44</v>
      </c>
      <c r="L46" s="117"/>
      <c r="M46" s="156">
        <f>M43+M42+M40+M44+M45</f>
        <v>3792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17"/>
      <c r="F47" s="150">
        <v>0</v>
      </c>
      <c r="G47" s="151"/>
      <c r="H47" s="112"/>
      <c r="I47" s="112"/>
      <c r="J47" s="112"/>
      <c r="K47" s="6" t="s">
        <v>46</v>
      </c>
      <c r="L47" s="117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17"/>
      <c r="F48" s="169">
        <f>SUM(F46:G47)</f>
        <v>0</v>
      </c>
      <c r="G48" s="170"/>
      <c r="H48" s="112"/>
      <c r="I48" s="112"/>
      <c r="J48" s="112"/>
      <c r="K48" s="6"/>
      <c r="L48" s="117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17"/>
      <c r="F49" s="150">
        <v>0</v>
      </c>
      <c r="G49" s="151"/>
      <c r="H49" s="112"/>
      <c r="I49" s="112"/>
      <c r="J49" s="112"/>
      <c r="K49" s="6"/>
      <c r="L49" s="117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17"/>
      <c r="F50" s="169">
        <f>SUM(F48:G49)</f>
        <v>0</v>
      </c>
      <c r="G50" s="170"/>
      <c r="H50" s="112"/>
      <c r="I50" s="112"/>
      <c r="J50" s="112"/>
      <c r="K50" s="6"/>
      <c r="L50" s="117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17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17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17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17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17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17"/>
      <c r="F56" s="154">
        <f>+M46-F55</f>
        <v>3792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3792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10"/>
      <c r="C59" s="111"/>
      <c r="D59" s="111"/>
      <c r="E59" s="111"/>
      <c r="F59" s="111"/>
      <c r="G59" s="111"/>
      <c r="H59" s="6"/>
      <c r="I59" s="111"/>
      <c r="J59" s="111"/>
      <c r="K59" s="111"/>
      <c r="L59" s="111"/>
      <c r="M59" s="111"/>
      <c r="N59" s="115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108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184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F51:G51"/>
    <mergeCell ref="F52:G52"/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zoomScaleNormal="100" workbookViewId="0">
      <selection activeCell="U21" sqref="U2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34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2"/>
      <c r="M4" s="102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2" t="s">
        <v>3</v>
      </c>
      <c r="M5" s="102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9</v>
      </c>
      <c r="K8" s="103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880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6"/>
      <c r="B11" s="205">
        <f>$M$9</f>
        <v>880</v>
      </c>
      <c r="C11" s="206"/>
      <c r="D11" s="207" t="s">
        <v>84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180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08">
        <v>16</v>
      </c>
      <c r="F16" s="103" t="s">
        <v>6</v>
      </c>
      <c r="G16" s="141" t="s">
        <v>65</v>
      </c>
      <c r="H16" s="141"/>
      <c r="I16" s="103" t="s">
        <v>13</v>
      </c>
      <c r="J16" s="108">
        <v>16</v>
      </c>
      <c r="K16" s="103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03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03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03" t="s">
        <v>28</v>
      </c>
      <c r="F25" s="182">
        <v>880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880</v>
      </c>
      <c r="N25" s="183"/>
    </row>
    <row r="26" spans="1:22">
      <c r="A26" s="5"/>
      <c r="B26" s="22" t="s">
        <v>32</v>
      </c>
      <c r="C26" s="6"/>
      <c r="D26" s="25"/>
      <c r="E26" s="103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03" t="s">
        <v>28</v>
      </c>
      <c r="G27" s="141" t="s">
        <v>142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142</v>
      </c>
      <c r="D28" s="141"/>
      <c r="E28" s="141"/>
      <c r="F28" s="28" t="s">
        <v>28</v>
      </c>
      <c r="G28" s="141" t="s">
        <v>33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113</v>
      </c>
      <c r="D29" s="141"/>
      <c r="E29" s="141"/>
      <c r="F29" s="103" t="s">
        <v>28</v>
      </c>
      <c r="G29" s="141" t="s">
        <v>35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03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03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03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03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03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03" t="s">
        <v>28</v>
      </c>
      <c r="G40" s="158"/>
      <c r="H40" s="158"/>
      <c r="I40" s="158"/>
      <c r="J40" s="31"/>
      <c r="K40" s="6" t="s">
        <v>34</v>
      </c>
      <c r="L40" s="107"/>
      <c r="M40" s="172">
        <f>M25</f>
        <v>880</v>
      </c>
      <c r="N40" s="173"/>
    </row>
    <row r="41" spans="1:18">
      <c r="A41" s="5"/>
      <c r="B41" s="5"/>
      <c r="C41" s="158"/>
      <c r="D41" s="158"/>
      <c r="E41" s="158"/>
      <c r="F41" s="103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109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02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09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7"/>
      <c r="F46" s="148">
        <v>0</v>
      </c>
      <c r="G46" s="149"/>
      <c r="H46" s="109"/>
      <c r="I46" s="109"/>
      <c r="J46" s="109"/>
      <c r="K46" s="6" t="s">
        <v>44</v>
      </c>
      <c r="L46" s="107"/>
      <c r="M46" s="156">
        <f>M43+M42+M40+M44+M45</f>
        <v>880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7"/>
      <c r="F47" s="150">
        <v>0</v>
      </c>
      <c r="G47" s="151"/>
      <c r="H47" s="109"/>
      <c r="I47" s="109"/>
      <c r="J47" s="109"/>
      <c r="K47" s="6" t="s">
        <v>46</v>
      </c>
      <c r="L47" s="107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7"/>
      <c r="F48" s="169">
        <f>SUM(F46:G47)</f>
        <v>0</v>
      </c>
      <c r="G48" s="170"/>
      <c r="H48" s="109"/>
      <c r="I48" s="109"/>
      <c r="J48" s="109"/>
      <c r="K48" s="6"/>
      <c r="L48" s="107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7"/>
      <c r="F49" s="150">
        <v>0</v>
      </c>
      <c r="G49" s="151"/>
      <c r="H49" s="109"/>
      <c r="I49" s="109"/>
      <c r="J49" s="109"/>
      <c r="K49" s="6"/>
      <c r="L49" s="107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7"/>
      <c r="F50" s="169">
        <f>SUM(F48:G49)</f>
        <v>0</v>
      </c>
      <c r="G50" s="170"/>
      <c r="H50" s="109"/>
      <c r="I50" s="109"/>
      <c r="J50" s="109"/>
      <c r="K50" s="6"/>
      <c r="L50" s="107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7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7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7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7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7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7"/>
      <c r="F56" s="154">
        <f>+M46-F55</f>
        <v>880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880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04"/>
      <c r="C59" s="103"/>
      <c r="D59" s="103"/>
      <c r="E59" s="103"/>
      <c r="F59" s="103"/>
      <c r="G59" s="103"/>
      <c r="H59" s="6"/>
      <c r="I59" s="103"/>
      <c r="J59" s="103"/>
      <c r="K59" s="103"/>
      <c r="L59" s="103"/>
      <c r="M59" s="103"/>
      <c r="N59" s="105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181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115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" zoomScaleNormal="100" workbookViewId="0">
      <selection activeCell="Q12" sqref="Q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33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2"/>
      <c r="M4" s="102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2" t="s">
        <v>3</v>
      </c>
      <c r="M5" s="102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9</v>
      </c>
      <c r="K8" s="103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1990.4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6"/>
      <c r="B11" s="205">
        <f>$M$9</f>
        <v>1990.4</v>
      </c>
      <c r="C11" s="206"/>
      <c r="D11" s="207" t="s">
        <v>179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180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08">
        <v>16</v>
      </c>
      <c r="F16" s="103" t="s">
        <v>6</v>
      </c>
      <c r="G16" s="141" t="s">
        <v>65</v>
      </c>
      <c r="H16" s="141"/>
      <c r="I16" s="103" t="s">
        <v>13</v>
      </c>
      <c r="J16" s="108">
        <v>16</v>
      </c>
      <c r="K16" s="103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03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03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03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1200</v>
      </c>
      <c r="N25" s="183"/>
    </row>
    <row r="26" spans="1:22">
      <c r="A26" s="5"/>
      <c r="B26" s="22" t="s">
        <v>32</v>
      </c>
      <c r="C26" s="6"/>
      <c r="D26" s="25"/>
      <c r="E26" s="103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03" t="s">
        <v>28</v>
      </c>
      <c r="G27" s="141" t="s">
        <v>142</v>
      </c>
      <c r="H27" s="141"/>
      <c r="I27" s="141"/>
      <c r="J27" s="27">
        <v>197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142</v>
      </c>
      <c r="D28" s="141"/>
      <c r="E28" s="141"/>
      <c r="F28" s="28" t="s">
        <v>28</v>
      </c>
      <c r="G28" s="141" t="s">
        <v>33</v>
      </c>
      <c r="H28" s="141"/>
      <c r="I28" s="141"/>
      <c r="J28" s="27">
        <v>197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113</v>
      </c>
      <c r="D29" s="141"/>
      <c r="E29" s="141"/>
      <c r="F29" s="103" t="s">
        <v>28</v>
      </c>
      <c r="G29" s="141" t="s">
        <v>35</v>
      </c>
      <c r="H29" s="141"/>
      <c r="I29" s="141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03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03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03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03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03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03" t="s">
        <v>28</v>
      </c>
      <c r="G40" s="158"/>
      <c r="H40" s="158"/>
      <c r="I40" s="158"/>
      <c r="J40" s="31"/>
      <c r="K40" s="6" t="s">
        <v>34</v>
      </c>
      <c r="L40" s="107"/>
      <c r="M40" s="172">
        <f>M25</f>
        <v>1200</v>
      </c>
      <c r="N40" s="173"/>
    </row>
    <row r="41" spans="1:18">
      <c r="A41" s="5"/>
      <c r="B41" s="5"/>
      <c r="C41" s="158"/>
      <c r="D41" s="158"/>
      <c r="E41" s="158"/>
      <c r="F41" s="103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494</v>
      </c>
      <c r="K43" s="42"/>
      <c r="L43" s="109" t="s">
        <v>32</v>
      </c>
      <c r="M43" s="165">
        <f>J43*J44</f>
        <v>790.40000000000009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02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09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7"/>
      <c r="F46" s="148">
        <v>0</v>
      </c>
      <c r="G46" s="149"/>
      <c r="H46" s="109"/>
      <c r="I46" s="109"/>
      <c r="J46" s="109"/>
      <c r="K46" s="6" t="s">
        <v>44</v>
      </c>
      <c r="L46" s="107"/>
      <c r="M46" s="156">
        <f>M43+M42+M40+M44+M45</f>
        <v>1990.4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7"/>
      <c r="F47" s="150">
        <v>0</v>
      </c>
      <c r="G47" s="151"/>
      <c r="H47" s="109"/>
      <c r="I47" s="109"/>
      <c r="J47" s="109"/>
      <c r="K47" s="6" t="s">
        <v>46</v>
      </c>
      <c r="L47" s="107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7"/>
      <c r="F48" s="169">
        <f>SUM(F46:G47)</f>
        <v>0</v>
      </c>
      <c r="G48" s="170"/>
      <c r="H48" s="109"/>
      <c r="I48" s="109"/>
      <c r="J48" s="109"/>
      <c r="K48" s="6"/>
      <c r="L48" s="107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7"/>
      <c r="F49" s="150">
        <v>0</v>
      </c>
      <c r="G49" s="151"/>
      <c r="H49" s="109"/>
      <c r="I49" s="109"/>
      <c r="J49" s="109"/>
      <c r="K49" s="6"/>
      <c r="L49" s="107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7"/>
      <c r="F50" s="169">
        <f>SUM(F48:G49)</f>
        <v>0</v>
      </c>
      <c r="G50" s="170"/>
      <c r="H50" s="109"/>
      <c r="I50" s="109"/>
      <c r="J50" s="109"/>
      <c r="K50" s="6"/>
      <c r="L50" s="107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7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7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7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7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7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7"/>
      <c r="F56" s="154">
        <f>+M46-F55</f>
        <v>1990.4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1990.4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04"/>
      <c r="C59" s="103"/>
      <c r="D59" s="103"/>
      <c r="E59" s="103"/>
      <c r="F59" s="103"/>
      <c r="G59" s="103"/>
      <c r="H59" s="6"/>
      <c r="I59" s="103"/>
      <c r="J59" s="103"/>
      <c r="K59" s="103"/>
      <c r="L59" s="103"/>
      <c r="M59" s="103"/>
      <c r="N59" s="105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178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77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16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32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2"/>
      <c r="M4" s="102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2" t="s">
        <v>3</v>
      </c>
      <c r="M5" s="102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9</v>
      </c>
      <c r="K8" s="103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4155.2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6"/>
      <c r="B11" s="205">
        <f>$M$9</f>
        <v>4155.2</v>
      </c>
      <c r="C11" s="206"/>
      <c r="D11" s="207" t="s">
        <v>177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172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08">
        <v>15</v>
      </c>
      <c r="F16" s="103" t="s">
        <v>6</v>
      </c>
      <c r="G16" s="141" t="s">
        <v>65</v>
      </c>
      <c r="H16" s="141"/>
      <c r="I16" s="103" t="s">
        <v>13</v>
      </c>
      <c r="J16" s="108">
        <v>17</v>
      </c>
      <c r="K16" s="103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03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03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03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2880</v>
      </c>
      <c r="N25" s="183"/>
    </row>
    <row r="26" spans="1:22">
      <c r="A26" s="5"/>
      <c r="B26" s="22" t="s">
        <v>32</v>
      </c>
      <c r="C26" s="6"/>
      <c r="D26" s="25"/>
      <c r="E26" s="103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03" t="s">
        <v>28</v>
      </c>
      <c r="G27" s="141" t="s">
        <v>173</v>
      </c>
      <c r="H27" s="141"/>
      <c r="I27" s="141"/>
      <c r="J27" s="27">
        <v>336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173</v>
      </c>
      <c r="D28" s="141"/>
      <c r="E28" s="141"/>
      <c r="F28" s="28" t="s">
        <v>28</v>
      </c>
      <c r="G28" s="141" t="s">
        <v>174</v>
      </c>
      <c r="H28" s="141"/>
      <c r="I28" s="141"/>
      <c r="J28" s="27">
        <v>12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174</v>
      </c>
      <c r="D29" s="141"/>
      <c r="E29" s="141"/>
      <c r="F29" s="103" t="s">
        <v>28</v>
      </c>
      <c r="G29" s="141" t="s">
        <v>173</v>
      </c>
      <c r="H29" s="141"/>
      <c r="I29" s="141"/>
      <c r="J29" s="27">
        <v>12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173</v>
      </c>
      <c r="D30" s="141"/>
      <c r="E30" s="141"/>
      <c r="F30" s="28" t="s">
        <v>28</v>
      </c>
      <c r="G30" s="141" t="s">
        <v>142</v>
      </c>
      <c r="H30" s="141"/>
      <c r="I30" s="141"/>
      <c r="J30" s="27">
        <v>140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73</v>
      </c>
      <c r="D31" s="141"/>
      <c r="E31" s="141"/>
      <c r="F31" s="103" t="s">
        <v>28</v>
      </c>
      <c r="G31" s="141" t="s">
        <v>136</v>
      </c>
      <c r="H31" s="141"/>
      <c r="I31" s="141"/>
      <c r="J31" s="27">
        <v>197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 t="s">
        <v>35</v>
      </c>
      <c r="D32" s="141"/>
      <c r="E32" s="141"/>
      <c r="F32" s="28" t="s">
        <v>28</v>
      </c>
      <c r="G32" s="141" t="s">
        <v>175</v>
      </c>
      <c r="H32" s="141"/>
      <c r="I32" s="141"/>
      <c r="J32" s="27">
        <v>100</v>
      </c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03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03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03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03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03" t="s">
        <v>28</v>
      </c>
      <c r="G40" s="158"/>
      <c r="H40" s="158"/>
      <c r="I40" s="158"/>
      <c r="J40" s="31"/>
      <c r="K40" s="6" t="s">
        <v>34</v>
      </c>
      <c r="L40" s="107"/>
      <c r="M40" s="172">
        <f>M25</f>
        <v>2880</v>
      </c>
      <c r="N40" s="173"/>
    </row>
    <row r="41" spans="1:18">
      <c r="A41" s="5"/>
      <c r="B41" s="5"/>
      <c r="C41" s="158"/>
      <c r="D41" s="158"/>
      <c r="E41" s="158"/>
      <c r="F41" s="103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797</v>
      </c>
      <c r="K43" s="42"/>
      <c r="L43" s="109" t="s">
        <v>32</v>
      </c>
      <c r="M43" s="165">
        <f>J43*J44</f>
        <v>1275.2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02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09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7"/>
      <c r="F46" s="148">
        <v>0</v>
      </c>
      <c r="G46" s="149"/>
      <c r="H46" s="109"/>
      <c r="I46" s="109"/>
      <c r="J46" s="109"/>
      <c r="K46" s="6" t="s">
        <v>44</v>
      </c>
      <c r="L46" s="107"/>
      <c r="M46" s="156">
        <f>M43+M42+M40+M44+M45</f>
        <v>4155.2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7"/>
      <c r="F47" s="150">
        <v>0</v>
      </c>
      <c r="G47" s="151"/>
      <c r="H47" s="109"/>
      <c r="I47" s="109"/>
      <c r="J47" s="109"/>
      <c r="K47" s="6" t="s">
        <v>46</v>
      </c>
      <c r="L47" s="107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7"/>
      <c r="F48" s="169">
        <f>SUM(F46:G47)</f>
        <v>0</v>
      </c>
      <c r="G48" s="170"/>
      <c r="H48" s="109"/>
      <c r="I48" s="109"/>
      <c r="J48" s="109"/>
      <c r="K48" s="6"/>
      <c r="L48" s="107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7"/>
      <c r="F49" s="150">
        <v>0</v>
      </c>
      <c r="G49" s="151"/>
      <c r="H49" s="109"/>
      <c r="I49" s="109"/>
      <c r="J49" s="109"/>
      <c r="K49" s="6"/>
      <c r="L49" s="107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7"/>
      <c r="F50" s="169">
        <f>SUM(F48:G49)</f>
        <v>0</v>
      </c>
      <c r="G50" s="170"/>
      <c r="H50" s="109"/>
      <c r="I50" s="109"/>
      <c r="J50" s="109"/>
      <c r="K50" s="6"/>
      <c r="L50" s="107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7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7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7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7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7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7"/>
      <c r="F56" s="154">
        <f>+M46-F55</f>
        <v>4155.2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4155.2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04"/>
      <c r="C59" s="103"/>
      <c r="D59" s="103"/>
      <c r="E59" s="103"/>
      <c r="F59" s="103"/>
      <c r="G59" s="103"/>
      <c r="H59" s="6"/>
      <c r="I59" s="103"/>
      <c r="J59" s="103"/>
      <c r="K59" s="103"/>
      <c r="L59" s="103"/>
      <c r="M59" s="103"/>
      <c r="N59" s="105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144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176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16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31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2"/>
      <c r="M4" s="102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2" t="s">
        <v>3</v>
      </c>
      <c r="M5" s="102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9</v>
      </c>
      <c r="K8" s="103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3540.4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6"/>
      <c r="B11" s="205">
        <f>$M$9</f>
        <v>3540.4</v>
      </c>
      <c r="C11" s="206"/>
      <c r="D11" s="207" t="s">
        <v>171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169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08">
        <v>15</v>
      </c>
      <c r="F16" s="103" t="s">
        <v>6</v>
      </c>
      <c r="G16" s="141" t="s">
        <v>65</v>
      </c>
      <c r="H16" s="141"/>
      <c r="I16" s="103" t="s">
        <v>13</v>
      </c>
      <c r="J16" s="108">
        <v>16</v>
      </c>
      <c r="K16" s="103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03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103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03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1760</v>
      </c>
      <c r="N25" s="183"/>
    </row>
    <row r="26" spans="1:22">
      <c r="A26" s="5"/>
      <c r="B26" s="22" t="s">
        <v>32</v>
      </c>
      <c r="C26" s="6"/>
      <c r="D26" s="25"/>
      <c r="E26" s="103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03" t="s">
        <v>28</v>
      </c>
      <c r="G27" s="141" t="s">
        <v>101</v>
      </c>
      <c r="H27" s="141"/>
      <c r="I27" s="141"/>
      <c r="J27" s="27">
        <v>437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136</v>
      </c>
      <c r="H28" s="141"/>
      <c r="I28" s="141"/>
      <c r="J28" s="27">
        <v>437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103" t="s">
        <v>28</v>
      </c>
      <c r="G29" s="141" t="s">
        <v>35</v>
      </c>
      <c r="H29" s="141"/>
      <c r="I29" s="141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03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03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03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03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03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03" t="s">
        <v>28</v>
      </c>
      <c r="G40" s="158"/>
      <c r="H40" s="158"/>
      <c r="I40" s="158"/>
      <c r="J40" s="31"/>
      <c r="K40" s="6" t="s">
        <v>34</v>
      </c>
      <c r="L40" s="107"/>
      <c r="M40" s="172">
        <f>M25</f>
        <v>1760</v>
      </c>
      <c r="N40" s="173"/>
    </row>
    <row r="41" spans="1:18">
      <c r="A41" s="5"/>
      <c r="B41" s="5"/>
      <c r="C41" s="158"/>
      <c r="D41" s="158"/>
      <c r="E41" s="158"/>
      <c r="F41" s="103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111*2</f>
        <v>222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974</v>
      </c>
      <c r="K43" s="42"/>
      <c r="L43" s="109" t="s">
        <v>32</v>
      </c>
      <c r="M43" s="165">
        <f>J43*J44</f>
        <v>1558.4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02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09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7"/>
      <c r="F46" s="148">
        <v>0</v>
      </c>
      <c r="G46" s="149"/>
      <c r="H46" s="109"/>
      <c r="I46" s="109"/>
      <c r="J46" s="109"/>
      <c r="K46" s="6" t="s">
        <v>44</v>
      </c>
      <c r="L46" s="107"/>
      <c r="M46" s="156">
        <f>M43+M42+M40+M44+M45</f>
        <v>3540.4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7"/>
      <c r="F47" s="150">
        <v>0</v>
      </c>
      <c r="G47" s="151"/>
      <c r="H47" s="109"/>
      <c r="I47" s="109"/>
      <c r="J47" s="109"/>
      <c r="K47" s="6" t="s">
        <v>46</v>
      </c>
      <c r="L47" s="107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7"/>
      <c r="F48" s="169">
        <f>SUM(F46:G47)</f>
        <v>0</v>
      </c>
      <c r="G48" s="170"/>
      <c r="H48" s="109"/>
      <c r="I48" s="109"/>
      <c r="J48" s="109"/>
      <c r="K48" s="6"/>
      <c r="L48" s="107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7"/>
      <c r="F49" s="150">
        <v>0</v>
      </c>
      <c r="G49" s="151"/>
      <c r="H49" s="109"/>
      <c r="I49" s="109"/>
      <c r="J49" s="109"/>
      <c r="K49" s="6"/>
      <c r="L49" s="107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7"/>
      <c r="F50" s="169">
        <f>SUM(F48:G49)</f>
        <v>0</v>
      </c>
      <c r="G50" s="170"/>
      <c r="H50" s="109"/>
      <c r="I50" s="109"/>
      <c r="J50" s="109"/>
      <c r="K50" s="6"/>
      <c r="L50" s="107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7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7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7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7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7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7"/>
      <c r="F56" s="154">
        <f>+M46-F55</f>
        <v>3540.4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3540.4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04"/>
      <c r="C59" s="103"/>
      <c r="D59" s="103"/>
      <c r="E59" s="103"/>
      <c r="F59" s="103"/>
      <c r="G59" s="103"/>
      <c r="H59" s="6"/>
      <c r="I59" s="103"/>
      <c r="J59" s="103"/>
      <c r="K59" s="103"/>
      <c r="L59" s="103"/>
      <c r="M59" s="103"/>
      <c r="N59" s="105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170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120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V78"/>
  <sheetViews>
    <sheetView topLeftCell="A37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30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4020.4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4020.4</v>
      </c>
      <c r="C11" s="206"/>
      <c r="D11" s="207" t="s">
        <v>168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165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9</v>
      </c>
      <c r="F16" s="95" t="s">
        <v>6</v>
      </c>
      <c r="G16" s="141" t="s">
        <v>65</v>
      </c>
      <c r="H16" s="141"/>
      <c r="I16" s="95" t="s">
        <v>13</v>
      </c>
      <c r="J16" s="98">
        <v>10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95" t="s">
        <v>28</v>
      </c>
      <c r="F24" s="165">
        <v>1280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95" t="s">
        <v>28</v>
      </c>
      <c r="F25" s="182">
        <v>880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2160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101</v>
      </c>
      <c r="H27" s="141"/>
      <c r="I27" s="141"/>
      <c r="J27" s="27">
        <v>437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100</v>
      </c>
      <c r="H28" s="141"/>
      <c r="I28" s="141"/>
      <c r="J28" s="27">
        <v>49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100</v>
      </c>
      <c r="D29" s="141"/>
      <c r="E29" s="141"/>
      <c r="F29" s="95" t="s">
        <v>28</v>
      </c>
      <c r="G29" s="141" t="s">
        <v>136</v>
      </c>
      <c r="H29" s="141"/>
      <c r="I29" s="141"/>
      <c r="J29" s="27">
        <v>438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>
        <v>100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9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2160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111*2</f>
        <v>222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1024</v>
      </c>
      <c r="K43" s="42"/>
      <c r="L43" s="96" t="s">
        <v>32</v>
      </c>
      <c r="M43" s="165">
        <f>J43*J44</f>
        <v>1638.4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4020.4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4020.4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4020.4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166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167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V78"/>
  <sheetViews>
    <sheetView zoomScaleNormal="100" workbookViewId="0">
      <selection activeCell="L3" sqref="L3:M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29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3360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3360</v>
      </c>
      <c r="C11" s="206"/>
      <c r="D11" s="207" t="s">
        <v>154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163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9</v>
      </c>
      <c r="F16" s="95" t="s">
        <v>6</v>
      </c>
      <c r="G16" s="141" t="s">
        <v>65</v>
      </c>
      <c r="H16" s="141"/>
      <c r="I16" s="95" t="s">
        <v>13</v>
      </c>
      <c r="J16" s="98">
        <v>11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95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/>
      <c r="E25" s="95" t="s">
        <v>28</v>
      </c>
      <c r="F25" s="182"/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3360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101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100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100</v>
      </c>
      <c r="D29" s="141"/>
      <c r="E29" s="141"/>
      <c r="F29" s="95" t="s">
        <v>28</v>
      </c>
      <c r="G29" s="141" t="s">
        <v>101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101</v>
      </c>
      <c r="D30" s="141"/>
      <c r="E30" s="141"/>
      <c r="F30" s="28" t="s">
        <v>28</v>
      </c>
      <c r="G30" s="141" t="s">
        <v>136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35</v>
      </c>
      <c r="D31" s="141"/>
      <c r="E31" s="141"/>
      <c r="F31" s="95" t="s">
        <v>28</v>
      </c>
      <c r="G31" s="141" t="s">
        <v>35</v>
      </c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3360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96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3360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3360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3360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164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153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V78"/>
  <sheetViews>
    <sheetView zoomScaleNormal="100" workbookViewId="0">
      <selection activeCell="B16" sqref="B16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28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5200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5200</v>
      </c>
      <c r="C11" s="206"/>
      <c r="D11" s="207" t="s">
        <v>162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163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9</v>
      </c>
      <c r="F16" s="95" t="s">
        <v>6</v>
      </c>
      <c r="G16" s="141" t="s">
        <v>65</v>
      </c>
      <c r="H16" s="141"/>
      <c r="I16" s="95" t="s">
        <v>13</v>
      </c>
      <c r="J16" s="98">
        <v>11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95" t="s">
        <v>28</v>
      </c>
      <c r="F24" s="165">
        <v>2000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95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5200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101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100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100</v>
      </c>
      <c r="D29" s="141"/>
      <c r="E29" s="141"/>
      <c r="F29" s="95" t="s">
        <v>28</v>
      </c>
      <c r="G29" s="141" t="s">
        <v>101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101</v>
      </c>
      <c r="D30" s="141"/>
      <c r="E30" s="141"/>
      <c r="F30" s="28" t="s">
        <v>28</v>
      </c>
      <c r="G30" s="141" t="s">
        <v>136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35</v>
      </c>
      <c r="D31" s="141"/>
      <c r="E31" s="141"/>
      <c r="F31" s="95" t="s">
        <v>28</v>
      </c>
      <c r="G31" s="141" t="s">
        <v>35</v>
      </c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5200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96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5200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5200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5200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68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69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V78"/>
  <sheetViews>
    <sheetView topLeftCell="A31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27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6050.4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6050.4</v>
      </c>
      <c r="C11" s="206"/>
      <c r="D11" s="207" t="s">
        <v>160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161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9</v>
      </c>
      <c r="F16" s="95" t="s">
        <v>6</v>
      </c>
      <c r="G16" s="141" t="s">
        <v>65</v>
      </c>
      <c r="H16" s="141"/>
      <c r="I16" s="95" t="s">
        <v>13</v>
      </c>
      <c r="J16" s="98">
        <v>11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95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/>
      <c r="E25" s="95" t="s">
        <v>28</v>
      </c>
      <c r="F25" s="182"/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3360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101</v>
      </c>
      <c r="H27" s="141"/>
      <c r="I27" s="141"/>
      <c r="J27" s="27">
        <v>437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100</v>
      </c>
      <c r="H28" s="141"/>
      <c r="I28" s="141"/>
      <c r="J28" s="27">
        <v>49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100</v>
      </c>
      <c r="D29" s="141"/>
      <c r="E29" s="141"/>
      <c r="F29" s="95" t="s">
        <v>28</v>
      </c>
      <c r="G29" s="141" t="s">
        <v>101</v>
      </c>
      <c r="H29" s="141"/>
      <c r="I29" s="141"/>
      <c r="J29" s="27">
        <v>49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101</v>
      </c>
      <c r="D30" s="141"/>
      <c r="E30" s="141"/>
      <c r="F30" s="28" t="s">
        <v>28</v>
      </c>
      <c r="G30" s="141" t="s">
        <v>136</v>
      </c>
      <c r="H30" s="141"/>
      <c r="I30" s="141"/>
      <c r="J30" s="27">
        <v>437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35</v>
      </c>
      <c r="D31" s="141"/>
      <c r="E31" s="141"/>
      <c r="F31" s="95" t="s">
        <v>28</v>
      </c>
      <c r="G31" s="141" t="s">
        <v>35</v>
      </c>
      <c r="H31" s="141"/>
      <c r="I31" s="141"/>
      <c r="J31" s="27">
        <v>150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3360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111*2</f>
        <v>222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1122</v>
      </c>
      <c r="K43" s="42"/>
      <c r="L43" s="96" t="s">
        <v>32</v>
      </c>
      <c r="M43" s="165">
        <f>J43*J44</f>
        <v>2468.4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6050.4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6050.4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6050.4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70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V78"/>
  <sheetViews>
    <sheetView zoomScaleNormal="100" workbookViewId="0">
      <selection activeCell="C12" sqref="C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26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1760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1760</v>
      </c>
      <c r="C11" s="206"/>
      <c r="D11" s="207" t="s">
        <v>159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155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12</v>
      </c>
      <c r="F16" s="95" t="s">
        <v>6</v>
      </c>
      <c r="G16" s="141" t="s">
        <v>65</v>
      </c>
      <c r="H16" s="141"/>
      <c r="I16" s="95" t="s">
        <v>13</v>
      </c>
      <c r="J16" s="98">
        <v>13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95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95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1760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156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156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156</v>
      </c>
      <c r="D29" s="141"/>
      <c r="E29" s="141"/>
      <c r="F29" s="95" t="s">
        <v>28</v>
      </c>
      <c r="G29" s="141" t="s">
        <v>136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9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1760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96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1760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1760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1760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158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153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0" zoomScaleNormal="100" workbookViewId="0">
      <selection activeCell="I62" sqref="I62:N6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43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9"/>
      <c r="M4" s="12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9" t="s">
        <v>3</v>
      </c>
      <c r="M5" s="12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15</v>
      </c>
      <c r="K8" s="127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4000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32"/>
      <c r="B11" s="205">
        <f>$M$9</f>
        <v>4000</v>
      </c>
      <c r="C11" s="206"/>
      <c r="D11" s="207" t="s">
        <v>209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198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30">
        <v>29</v>
      </c>
      <c r="F16" s="127" t="s">
        <v>6</v>
      </c>
      <c r="G16" s="141" t="s">
        <v>65</v>
      </c>
      <c r="H16" s="141"/>
      <c r="I16" s="127" t="s">
        <v>13</v>
      </c>
      <c r="J16" s="130">
        <v>2</v>
      </c>
      <c r="K16" s="127" t="s">
        <v>14</v>
      </c>
      <c r="L16" s="141" t="s">
        <v>199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7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127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27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4000</v>
      </c>
      <c r="N25" s="183"/>
    </row>
    <row r="26" spans="1:22">
      <c r="A26" s="5"/>
      <c r="B26" s="22" t="s">
        <v>32</v>
      </c>
      <c r="C26" s="6"/>
      <c r="D26" s="25"/>
      <c r="E26" s="127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27" t="s">
        <v>28</v>
      </c>
      <c r="G27" s="141" t="s">
        <v>107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107</v>
      </c>
      <c r="D28" s="141"/>
      <c r="E28" s="141"/>
      <c r="F28" s="28" t="s">
        <v>28</v>
      </c>
      <c r="G28" s="141" t="s">
        <v>200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200</v>
      </c>
      <c r="D29" s="141"/>
      <c r="E29" s="141"/>
      <c r="F29" s="127" t="s">
        <v>28</v>
      </c>
      <c r="G29" s="141" t="s">
        <v>136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33</v>
      </c>
      <c r="D30" s="141"/>
      <c r="E30" s="141"/>
      <c r="F30" s="28" t="s">
        <v>28</v>
      </c>
      <c r="G30" s="141" t="s">
        <v>201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202</v>
      </c>
      <c r="D31" s="141"/>
      <c r="E31" s="141"/>
      <c r="F31" s="127" t="s">
        <v>28</v>
      </c>
      <c r="G31" s="141" t="s">
        <v>203</v>
      </c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 t="s">
        <v>203</v>
      </c>
      <c r="D32" s="141"/>
      <c r="E32" s="141"/>
      <c r="F32" s="28" t="s">
        <v>28</v>
      </c>
      <c r="G32" s="141" t="s">
        <v>33</v>
      </c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 t="s">
        <v>35</v>
      </c>
      <c r="D33" s="158"/>
      <c r="E33" s="158"/>
      <c r="F33" s="28" t="s">
        <v>28</v>
      </c>
      <c r="G33" s="158" t="s">
        <v>35</v>
      </c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27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27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27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27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27" t="s">
        <v>28</v>
      </c>
      <c r="G40" s="158"/>
      <c r="H40" s="158"/>
      <c r="I40" s="158"/>
      <c r="J40" s="31"/>
      <c r="K40" s="6" t="s">
        <v>34</v>
      </c>
      <c r="L40" s="133"/>
      <c r="M40" s="172">
        <f>M25</f>
        <v>4000</v>
      </c>
      <c r="N40" s="173"/>
    </row>
    <row r="41" spans="1:18">
      <c r="A41" s="5"/>
      <c r="B41" s="5"/>
      <c r="C41" s="158"/>
      <c r="D41" s="158"/>
      <c r="E41" s="158"/>
      <c r="F41" s="127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128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29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28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33"/>
      <c r="F46" s="148">
        <v>0</v>
      </c>
      <c r="G46" s="149"/>
      <c r="H46" s="128"/>
      <c r="I46" s="128"/>
      <c r="J46" s="128"/>
      <c r="K46" s="6" t="s">
        <v>44</v>
      </c>
      <c r="L46" s="133"/>
      <c r="M46" s="156">
        <f>M43+M42+M40+M44+M45</f>
        <v>4000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33"/>
      <c r="F47" s="150">
        <v>0</v>
      </c>
      <c r="G47" s="151"/>
      <c r="H47" s="128"/>
      <c r="I47" s="128"/>
      <c r="J47" s="128"/>
      <c r="K47" s="6" t="s">
        <v>46</v>
      </c>
      <c r="L47" s="13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33"/>
      <c r="F48" s="169">
        <f>SUM(F46:G47)</f>
        <v>0</v>
      </c>
      <c r="G48" s="170"/>
      <c r="H48" s="128"/>
      <c r="I48" s="128"/>
      <c r="J48" s="128"/>
      <c r="K48" s="6"/>
      <c r="L48" s="13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33"/>
      <c r="F49" s="150">
        <v>0</v>
      </c>
      <c r="G49" s="151"/>
      <c r="H49" s="128"/>
      <c r="I49" s="128"/>
      <c r="J49" s="128"/>
      <c r="K49" s="6"/>
      <c r="L49" s="13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33"/>
      <c r="F50" s="169">
        <f>SUM(F48:G49)</f>
        <v>0</v>
      </c>
      <c r="G50" s="170"/>
      <c r="H50" s="128"/>
      <c r="I50" s="128"/>
      <c r="J50" s="128"/>
      <c r="K50" s="6"/>
      <c r="L50" s="13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3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3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3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3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3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33"/>
      <c r="F56" s="154">
        <f>+M46-F55</f>
        <v>4000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4000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26"/>
      <c r="C59" s="127"/>
      <c r="D59" s="127"/>
      <c r="E59" s="127"/>
      <c r="F59" s="127"/>
      <c r="G59" s="127"/>
      <c r="H59" s="6"/>
      <c r="I59" s="127"/>
      <c r="J59" s="127"/>
      <c r="K59" s="127"/>
      <c r="L59" s="127"/>
      <c r="M59" s="127"/>
      <c r="N59" s="13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211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210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B58:G58"/>
    <mergeCell ref="I58:N58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25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4779.6000000000004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4779.6000000000004</v>
      </c>
      <c r="C11" s="206"/>
      <c r="D11" s="207" t="s">
        <v>157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155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12</v>
      </c>
      <c r="F16" s="95" t="s">
        <v>6</v>
      </c>
      <c r="G16" s="141" t="s">
        <v>65</v>
      </c>
      <c r="H16" s="141"/>
      <c r="I16" s="95" t="s">
        <v>13</v>
      </c>
      <c r="J16" s="98">
        <v>13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95" t="s">
        <v>28</v>
      </c>
      <c r="F24" s="165">
        <v>2000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95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3200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156</v>
      </c>
      <c r="H27" s="141"/>
      <c r="I27" s="141"/>
      <c r="J27" s="27">
        <v>299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156</v>
      </c>
      <c r="H28" s="141"/>
      <c r="I28" s="141"/>
      <c r="J28" s="27">
        <v>8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156</v>
      </c>
      <c r="D29" s="141"/>
      <c r="E29" s="141"/>
      <c r="F29" s="95" t="s">
        <v>28</v>
      </c>
      <c r="G29" s="141" t="s">
        <v>136</v>
      </c>
      <c r="H29" s="141"/>
      <c r="I29" s="141"/>
      <c r="J29" s="27">
        <v>299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>
        <v>100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9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3200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225*2</f>
        <v>450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706</v>
      </c>
      <c r="K43" s="42"/>
      <c r="L43" s="96" t="s">
        <v>32</v>
      </c>
      <c r="M43" s="165">
        <f>J43*J44</f>
        <v>1129.6000000000001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4779.6000000000004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4779.6000000000004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4779.6000000000004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150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24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3360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3360</v>
      </c>
      <c r="C11" s="206"/>
      <c r="D11" s="207" t="s">
        <v>154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149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9</v>
      </c>
      <c r="F16" s="95" t="s">
        <v>6</v>
      </c>
      <c r="G16" s="141" t="s">
        <v>65</v>
      </c>
      <c r="H16" s="141"/>
      <c r="I16" s="95" t="s">
        <v>13</v>
      </c>
      <c r="J16" s="98">
        <v>11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95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/>
      <c r="E25" s="95" t="s">
        <v>28</v>
      </c>
      <c r="F25" s="182"/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3360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101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100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101</v>
      </c>
      <c r="D29" s="141"/>
      <c r="E29" s="141"/>
      <c r="F29" s="95" t="s">
        <v>28</v>
      </c>
      <c r="G29" s="141" t="s">
        <v>136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9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3360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96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3360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3360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3360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152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153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23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7058.8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7058.8</v>
      </c>
      <c r="C11" s="206"/>
      <c r="D11" s="207" t="s">
        <v>151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149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9</v>
      </c>
      <c r="F16" s="95" t="s">
        <v>6</v>
      </c>
      <c r="G16" s="141" t="s">
        <v>65</v>
      </c>
      <c r="H16" s="141"/>
      <c r="I16" s="95" t="s">
        <v>13</v>
      </c>
      <c r="J16" s="98">
        <v>11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95" t="s">
        <v>28</v>
      </c>
      <c r="F24" s="165">
        <v>2000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95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5200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101</v>
      </c>
      <c r="H27" s="141"/>
      <c r="I27" s="141"/>
      <c r="J27" s="27">
        <v>437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100</v>
      </c>
      <c r="H28" s="141"/>
      <c r="I28" s="141"/>
      <c r="J28" s="27">
        <v>49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101</v>
      </c>
      <c r="D29" s="141"/>
      <c r="E29" s="141"/>
      <c r="F29" s="95" t="s">
        <v>28</v>
      </c>
      <c r="G29" s="141" t="s">
        <v>136</v>
      </c>
      <c r="H29" s="141"/>
      <c r="I29" s="141"/>
      <c r="J29" s="27">
        <v>437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>
        <v>100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9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5200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111*2</f>
        <v>222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1023</v>
      </c>
      <c r="K43" s="42"/>
      <c r="L43" s="96" t="s">
        <v>32</v>
      </c>
      <c r="M43" s="165">
        <f>J43*J44</f>
        <v>1636.8000000000002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7058.8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7058.8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7058.8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150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V78"/>
  <sheetViews>
    <sheetView zoomScaleNormal="100" workbookViewId="0">
      <selection activeCell="N3" sqref="N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22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3360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3360</v>
      </c>
      <c r="C11" s="206"/>
      <c r="D11" s="207" t="s">
        <v>147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140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9</v>
      </c>
      <c r="F16" s="95" t="s">
        <v>6</v>
      </c>
      <c r="G16" s="141" t="s">
        <v>65</v>
      </c>
      <c r="H16" s="141"/>
      <c r="I16" s="95" t="s">
        <v>13</v>
      </c>
      <c r="J16" s="98">
        <v>11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95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/>
      <c r="E25" s="95" t="s">
        <v>28</v>
      </c>
      <c r="F25" s="182"/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3360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101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118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118</v>
      </c>
      <c r="D29" s="141"/>
      <c r="E29" s="141"/>
      <c r="F29" s="95" t="s">
        <v>28</v>
      </c>
      <c r="G29" s="141" t="s">
        <v>100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100</v>
      </c>
      <c r="D30" s="141"/>
      <c r="E30" s="141"/>
      <c r="F30" s="28" t="s">
        <v>28</v>
      </c>
      <c r="G30" s="141" t="s">
        <v>136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35</v>
      </c>
      <c r="D31" s="141"/>
      <c r="E31" s="141"/>
      <c r="F31" s="95" t="s">
        <v>28</v>
      </c>
      <c r="G31" s="141" t="s">
        <v>35</v>
      </c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3360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96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3360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3360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3360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138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139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21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2563.1999999999998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2563.1999999999998</v>
      </c>
      <c r="C11" s="206"/>
      <c r="D11" s="207" t="s">
        <v>146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141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11</v>
      </c>
      <c r="F16" s="95" t="s">
        <v>6</v>
      </c>
      <c r="G16" s="141" t="s">
        <v>65</v>
      </c>
      <c r="H16" s="141"/>
      <c r="I16" s="95" t="s">
        <v>13</v>
      </c>
      <c r="J16" s="98">
        <v>12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95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95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1760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142</v>
      </c>
      <c r="H27" s="141"/>
      <c r="I27" s="141"/>
      <c r="J27" s="27">
        <v>197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73</v>
      </c>
      <c r="D28" s="141"/>
      <c r="E28" s="141"/>
      <c r="F28" s="28" t="s">
        <v>28</v>
      </c>
      <c r="G28" s="141" t="s">
        <v>143</v>
      </c>
      <c r="H28" s="141"/>
      <c r="I28" s="141"/>
      <c r="J28" s="27">
        <v>4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143</v>
      </c>
      <c r="D29" s="141"/>
      <c r="E29" s="141"/>
      <c r="F29" s="95" t="s">
        <v>28</v>
      </c>
      <c r="G29" s="141" t="s">
        <v>142</v>
      </c>
      <c r="H29" s="141"/>
      <c r="I29" s="141"/>
      <c r="J29" s="27">
        <v>4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73</v>
      </c>
      <c r="D30" s="141"/>
      <c r="E30" s="141"/>
      <c r="F30" s="28" t="s">
        <v>28</v>
      </c>
      <c r="G30" s="141" t="s">
        <v>136</v>
      </c>
      <c r="H30" s="141"/>
      <c r="I30" s="141"/>
      <c r="J30" s="27">
        <v>197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35</v>
      </c>
      <c r="D31" s="141"/>
      <c r="E31" s="141"/>
      <c r="F31" s="95" t="s">
        <v>28</v>
      </c>
      <c r="G31" s="141" t="s">
        <v>35</v>
      </c>
      <c r="H31" s="141"/>
      <c r="I31" s="141"/>
      <c r="J31" s="27">
        <v>100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1760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502</v>
      </c>
      <c r="K43" s="42"/>
      <c r="L43" s="96" t="s">
        <v>32</v>
      </c>
      <c r="M43" s="165">
        <f>J43*J44</f>
        <v>803.2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2563.1999999999998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2563.1999999999998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2563.1999999999998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144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145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V78"/>
  <sheetViews>
    <sheetView zoomScaleNormal="100" workbookViewId="0">
      <selection activeCell="I64" sqref="I64:N6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20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7"/>
      <c r="M4" s="97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7" t="s">
        <v>3</v>
      </c>
      <c r="M5" s="97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8</v>
      </c>
      <c r="K8" s="9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3360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205">
        <f>$M$9</f>
        <v>3360</v>
      </c>
      <c r="C11" s="206"/>
      <c r="D11" s="207" t="s">
        <v>147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140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8">
        <v>9</v>
      </c>
      <c r="F16" s="95" t="s">
        <v>6</v>
      </c>
      <c r="G16" s="141" t="s">
        <v>65</v>
      </c>
      <c r="H16" s="141"/>
      <c r="I16" s="95" t="s">
        <v>13</v>
      </c>
      <c r="J16" s="98">
        <v>11</v>
      </c>
      <c r="K16" s="9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95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/>
      <c r="E25" s="95" t="s">
        <v>28</v>
      </c>
      <c r="F25" s="182"/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3360</v>
      </c>
      <c r="N25" s="183"/>
    </row>
    <row r="26" spans="1:22">
      <c r="A26" s="5"/>
      <c r="B26" s="22" t="s">
        <v>32</v>
      </c>
      <c r="C26" s="6"/>
      <c r="D26" s="25"/>
      <c r="E26" s="9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95" t="s">
        <v>28</v>
      </c>
      <c r="G27" s="141" t="s">
        <v>101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118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118</v>
      </c>
      <c r="D29" s="141"/>
      <c r="E29" s="141"/>
      <c r="F29" s="95" t="s">
        <v>28</v>
      </c>
      <c r="G29" s="141" t="s">
        <v>100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100</v>
      </c>
      <c r="D30" s="141"/>
      <c r="E30" s="141"/>
      <c r="F30" s="28" t="s">
        <v>28</v>
      </c>
      <c r="G30" s="141" t="s">
        <v>136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35</v>
      </c>
      <c r="D31" s="141"/>
      <c r="E31" s="141"/>
      <c r="F31" s="95" t="s">
        <v>28</v>
      </c>
      <c r="G31" s="141" t="s">
        <v>35</v>
      </c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9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9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9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9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95" t="s">
        <v>28</v>
      </c>
      <c r="G40" s="158"/>
      <c r="H40" s="158"/>
      <c r="I40" s="158"/>
      <c r="J40" s="31"/>
      <c r="K40" s="6" t="s">
        <v>34</v>
      </c>
      <c r="L40" s="101"/>
      <c r="M40" s="172">
        <f>M25</f>
        <v>3360</v>
      </c>
      <c r="N40" s="173"/>
    </row>
    <row r="41" spans="1:18">
      <c r="A41" s="5"/>
      <c r="B41" s="5"/>
      <c r="C41" s="158"/>
      <c r="D41" s="158"/>
      <c r="E41" s="158"/>
      <c r="F41" s="9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96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7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6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01"/>
      <c r="F46" s="148">
        <v>0</v>
      </c>
      <c r="G46" s="149"/>
      <c r="H46" s="96"/>
      <c r="I46" s="96"/>
      <c r="J46" s="96"/>
      <c r="K46" s="6" t="s">
        <v>44</v>
      </c>
      <c r="L46" s="101"/>
      <c r="M46" s="156">
        <f>M43+M42+M40+M44+M45</f>
        <v>3360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01"/>
      <c r="F47" s="150">
        <v>0</v>
      </c>
      <c r="G47" s="151"/>
      <c r="H47" s="96"/>
      <c r="I47" s="96"/>
      <c r="J47" s="96"/>
      <c r="K47" s="6" t="s">
        <v>46</v>
      </c>
      <c r="L47" s="10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01"/>
      <c r="F48" s="169">
        <f>SUM(F46:G47)</f>
        <v>0</v>
      </c>
      <c r="G48" s="170"/>
      <c r="H48" s="96"/>
      <c r="I48" s="96"/>
      <c r="J48" s="96"/>
      <c r="K48" s="6"/>
      <c r="L48" s="10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01"/>
      <c r="F49" s="150">
        <v>0</v>
      </c>
      <c r="G49" s="151"/>
      <c r="H49" s="96"/>
      <c r="I49" s="96"/>
      <c r="J49" s="96"/>
      <c r="K49" s="6"/>
      <c r="L49" s="10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01"/>
      <c r="F50" s="169">
        <f>SUM(F48:G49)</f>
        <v>0</v>
      </c>
      <c r="G50" s="170"/>
      <c r="H50" s="96"/>
      <c r="I50" s="96"/>
      <c r="J50" s="96"/>
      <c r="K50" s="6"/>
      <c r="L50" s="10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0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0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0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0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0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01"/>
      <c r="F56" s="154">
        <f>+M46-F55</f>
        <v>3360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3360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137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148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78"/>
  <sheetViews>
    <sheetView zoomScaleNormal="100" workbookViewId="0">
      <selection activeCell="S21" sqref="S2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19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6"/>
      <c r="M4" s="86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6" t="s">
        <v>3</v>
      </c>
      <c r="M5" s="86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5</v>
      </c>
      <c r="K8" s="87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10194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90"/>
      <c r="B11" s="205">
        <f>$M$9</f>
        <v>10194</v>
      </c>
      <c r="C11" s="206"/>
      <c r="D11" s="207" t="s">
        <v>134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135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2">
        <v>9</v>
      </c>
      <c r="F16" s="87" t="s">
        <v>6</v>
      </c>
      <c r="G16" s="141" t="s">
        <v>65</v>
      </c>
      <c r="H16" s="141"/>
      <c r="I16" s="87" t="s">
        <v>13</v>
      </c>
      <c r="J16" s="92">
        <v>12</v>
      </c>
      <c r="K16" s="87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87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87" t="s">
        <v>28</v>
      </c>
      <c r="F24" s="165">
        <v>2000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87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7200</v>
      </c>
      <c r="N25" s="183"/>
    </row>
    <row r="26" spans="1:22">
      <c r="A26" s="5"/>
      <c r="B26" s="22" t="s">
        <v>32</v>
      </c>
      <c r="C26" s="6"/>
      <c r="D26" s="25"/>
      <c r="E26" s="87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87" t="s">
        <v>28</v>
      </c>
      <c r="G27" s="141" t="s">
        <v>101</v>
      </c>
      <c r="H27" s="141"/>
      <c r="I27" s="141"/>
      <c r="J27" s="27">
        <v>437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100</v>
      </c>
      <c r="H28" s="141"/>
      <c r="I28" s="141"/>
      <c r="J28" s="27">
        <v>49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100</v>
      </c>
      <c r="D29" s="141"/>
      <c r="E29" s="141"/>
      <c r="F29" s="87" t="s">
        <v>28</v>
      </c>
      <c r="G29" s="141" t="s">
        <v>101</v>
      </c>
      <c r="H29" s="141"/>
      <c r="I29" s="141"/>
      <c r="J29" s="27">
        <v>49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101</v>
      </c>
      <c r="D30" s="141"/>
      <c r="E30" s="141"/>
      <c r="F30" s="28" t="s">
        <v>28</v>
      </c>
      <c r="G30" s="141" t="s">
        <v>118</v>
      </c>
      <c r="H30" s="141"/>
      <c r="I30" s="141"/>
      <c r="J30" s="27">
        <v>94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118</v>
      </c>
      <c r="D31" s="141"/>
      <c r="E31" s="141"/>
      <c r="F31" s="87" t="s">
        <v>28</v>
      </c>
      <c r="G31" s="141" t="s">
        <v>101</v>
      </c>
      <c r="H31" s="141"/>
      <c r="I31" s="141"/>
      <c r="J31" s="27">
        <v>94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 t="s">
        <v>101</v>
      </c>
      <c r="D32" s="141"/>
      <c r="E32" s="141"/>
      <c r="F32" s="28" t="s">
        <v>28</v>
      </c>
      <c r="G32" s="141" t="s">
        <v>33</v>
      </c>
      <c r="H32" s="141"/>
      <c r="I32" s="141"/>
      <c r="J32" s="27">
        <v>437</v>
      </c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 t="s">
        <v>35</v>
      </c>
      <c r="D33" s="158"/>
      <c r="E33" s="158"/>
      <c r="F33" s="28" t="s">
        <v>28</v>
      </c>
      <c r="G33" s="158" t="s">
        <v>35</v>
      </c>
      <c r="H33" s="158"/>
      <c r="I33" s="158"/>
      <c r="J33" s="30">
        <v>100</v>
      </c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87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87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87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87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87" t="s">
        <v>28</v>
      </c>
      <c r="G40" s="158"/>
      <c r="H40" s="158"/>
      <c r="I40" s="158"/>
      <c r="J40" s="31"/>
      <c r="K40" s="6" t="s">
        <v>34</v>
      </c>
      <c r="L40" s="91"/>
      <c r="M40" s="172">
        <f>M25</f>
        <v>7200</v>
      </c>
      <c r="N40" s="173"/>
    </row>
    <row r="41" spans="1:18">
      <c r="A41" s="5"/>
      <c r="B41" s="5"/>
      <c r="C41" s="158"/>
      <c r="D41" s="158"/>
      <c r="E41" s="158"/>
      <c r="F41" s="87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111*2</f>
        <v>222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1260</v>
      </c>
      <c r="K43" s="42"/>
      <c r="L43" s="93" t="s">
        <v>32</v>
      </c>
      <c r="M43" s="165">
        <f>J43*J44</f>
        <v>2772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86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91"/>
      <c r="F46" s="148">
        <v>0</v>
      </c>
      <c r="G46" s="149"/>
      <c r="H46" s="93"/>
      <c r="I46" s="93"/>
      <c r="J46" s="93"/>
      <c r="K46" s="6" t="s">
        <v>44</v>
      </c>
      <c r="L46" s="91"/>
      <c r="M46" s="156">
        <f>M43+M42+M40+M44+M45</f>
        <v>10194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91"/>
      <c r="F47" s="150">
        <v>0</v>
      </c>
      <c r="G47" s="151"/>
      <c r="H47" s="93"/>
      <c r="I47" s="93"/>
      <c r="J47" s="93"/>
      <c r="K47" s="6" t="s">
        <v>46</v>
      </c>
      <c r="L47" s="9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91"/>
      <c r="F48" s="169">
        <f>SUM(F46:G47)</f>
        <v>0</v>
      </c>
      <c r="G48" s="170"/>
      <c r="H48" s="93"/>
      <c r="I48" s="93"/>
      <c r="J48" s="93"/>
      <c r="K48" s="6"/>
      <c r="L48" s="9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91"/>
      <c r="F49" s="150">
        <v>0</v>
      </c>
      <c r="G49" s="151"/>
      <c r="H49" s="93"/>
      <c r="I49" s="93"/>
      <c r="J49" s="93"/>
      <c r="K49" s="6"/>
      <c r="L49" s="9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91"/>
      <c r="F50" s="169">
        <f>SUM(F48:G49)</f>
        <v>0</v>
      </c>
      <c r="G50" s="170"/>
      <c r="H50" s="93"/>
      <c r="I50" s="93"/>
      <c r="J50" s="93"/>
      <c r="K50" s="6"/>
      <c r="L50" s="9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9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9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9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9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9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91"/>
      <c r="F56" s="154">
        <f>+M46-F55</f>
        <v>10194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10194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8"/>
      <c r="C59" s="87"/>
      <c r="D59" s="87"/>
      <c r="E59" s="87"/>
      <c r="F59" s="87"/>
      <c r="G59" s="87"/>
      <c r="H59" s="6"/>
      <c r="I59" s="87"/>
      <c r="J59" s="87"/>
      <c r="K59" s="87"/>
      <c r="L59" s="87"/>
      <c r="M59" s="87"/>
      <c r="N59" s="8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89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90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78"/>
  <sheetViews>
    <sheetView zoomScaleNormal="100" workbookViewId="0">
      <selection activeCell="X6" sqref="X5:X6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18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6"/>
      <c r="M4" s="86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6" t="s">
        <v>3</v>
      </c>
      <c r="M5" s="86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5</v>
      </c>
      <c r="K8" s="87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4642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90"/>
      <c r="B11" s="205">
        <f>$M$9</f>
        <v>4642</v>
      </c>
      <c r="C11" s="206"/>
      <c r="D11" s="207" t="s">
        <v>133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132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2">
        <v>11</v>
      </c>
      <c r="F16" s="87" t="s">
        <v>6</v>
      </c>
      <c r="G16" s="141" t="s">
        <v>65</v>
      </c>
      <c r="H16" s="141"/>
      <c r="I16" s="87" t="s">
        <v>13</v>
      </c>
      <c r="J16" s="92">
        <v>12</v>
      </c>
      <c r="K16" s="87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87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87" t="s">
        <v>28</v>
      </c>
      <c r="F24" s="165">
        <v>2000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87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3200</v>
      </c>
      <c r="N25" s="183"/>
    </row>
    <row r="26" spans="1:22">
      <c r="A26" s="5"/>
      <c r="B26" s="22" t="s">
        <v>32</v>
      </c>
      <c r="C26" s="6"/>
      <c r="D26" s="25"/>
      <c r="E26" s="87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87" t="s">
        <v>28</v>
      </c>
      <c r="G27" s="141" t="s">
        <v>96</v>
      </c>
      <c r="H27" s="141"/>
      <c r="I27" s="141"/>
      <c r="J27" s="27">
        <v>260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33</v>
      </c>
      <c r="H28" s="141"/>
      <c r="I28" s="141"/>
      <c r="J28" s="27">
        <v>260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87" t="s">
        <v>28</v>
      </c>
      <c r="G29" s="141" t="s">
        <v>35</v>
      </c>
      <c r="H29" s="141"/>
      <c r="I29" s="141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87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87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87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87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87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87" t="s">
        <v>28</v>
      </c>
      <c r="G40" s="158"/>
      <c r="H40" s="158"/>
      <c r="I40" s="158"/>
      <c r="J40" s="31"/>
      <c r="K40" s="6" t="s">
        <v>34</v>
      </c>
      <c r="L40" s="91"/>
      <c r="M40" s="172">
        <f>M25</f>
        <v>3200</v>
      </c>
      <c r="N40" s="173"/>
    </row>
    <row r="41" spans="1:18">
      <c r="A41" s="5"/>
      <c r="B41" s="5"/>
      <c r="C41" s="158"/>
      <c r="D41" s="158"/>
      <c r="E41" s="158"/>
      <c r="F41" s="87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225*2</f>
        <v>450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620</v>
      </c>
      <c r="K43" s="42"/>
      <c r="L43" s="93" t="s">
        <v>32</v>
      </c>
      <c r="M43" s="165">
        <f>J43*J44</f>
        <v>992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86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91"/>
      <c r="F46" s="148">
        <v>0</v>
      </c>
      <c r="G46" s="149"/>
      <c r="H46" s="93"/>
      <c r="I46" s="93"/>
      <c r="J46" s="93"/>
      <c r="K46" s="6" t="s">
        <v>44</v>
      </c>
      <c r="L46" s="91"/>
      <c r="M46" s="156">
        <f>M43+M42+M40+M44+M45</f>
        <v>4642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91"/>
      <c r="F47" s="150">
        <v>0</v>
      </c>
      <c r="G47" s="151"/>
      <c r="H47" s="93"/>
      <c r="I47" s="93"/>
      <c r="J47" s="93"/>
      <c r="K47" s="6" t="s">
        <v>46</v>
      </c>
      <c r="L47" s="9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91"/>
      <c r="F48" s="169">
        <f>SUM(F46:G47)</f>
        <v>0</v>
      </c>
      <c r="G48" s="170"/>
      <c r="H48" s="93"/>
      <c r="I48" s="93"/>
      <c r="J48" s="93"/>
      <c r="K48" s="6"/>
      <c r="L48" s="9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91"/>
      <c r="F49" s="150">
        <v>0</v>
      </c>
      <c r="G49" s="151"/>
      <c r="H49" s="93"/>
      <c r="I49" s="93"/>
      <c r="J49" s="93"/>
      <c r="K49" s="6"/>
      <c r="L49" s="9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91"/>
      <c r="F50" s="169">
        <f>SUM(F48:G49)</f>
        <v>0</v>
      </c>
      <c r="G50" s="170"/>
      <c r="H50" s="93"/>
      <c r="I50" s="93"/>
      <c r="J50" s="93"/>
      <c r="K50" s="6"/>
      <c r="L50" s="9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9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9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9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9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9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91"/>
      <c r="F56" s="154">
        <f>+M46-F55</f>
        <v>4642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4642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8"/>
      <c r="C59" s="87"/>
      <c r="D59" s="87"/>
      <c r="E59" s="87"/>
      <c r="F59" s="87"/>
      <c r="G59" s="87"/>
      <c r="H59" s="6"/>
      <c r="I59" s="87"/>
      <c r="J59" s="87"/>
      <c r="K59" s="87"/>
      <c r="L59" s="87"/>
      <c r="M59" s="87"/>
      <c r="N59" s="8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80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78"/>
  <sheetViews>
    <sheetView topLeftCell="A7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17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6"/>
      <c r="M4" s="86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6" t="s">
        <v>3</v>
      </c>
      <c r="M5" s="86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5</v>
      </c>
      <c r="K8" s="87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7137.2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90"/>
      <c r="B11" s="205">
        <f>$M$9</f>
        <v>7137.2</v>
      </c>
      <c r="C11" s="206"/>
      <c r="D11" s="207" t="s">
        <v>131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130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92">
        <v>9</v>
      </c>
      <c r="F16" s="87" t="s">
        <v>6</v>
      </c>
      <c r="G16" s="141" t="s">
        <v>65</v>
      </c>
      <c r="H16" s="141"/>
      <c r="I16" s="87" t="s">
        <v>13</v>
      </c>
      <c r="J16" s="92">
        <v>11</v>
      </c>
      <c r="K16" s="87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87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87" t="s">
        <v>28</v>
      </c>
      <c r="F24" s="165">
        <v>2000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87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5200</v>
      </c>
      <c r="N25" s="183"/>
    </row>
    <row r="26" spans="1:22">
      <c r="A26" s="5"/>
      <c r="B26" s="22" t="s">
        <v>32</v>
      </c>
      <c r="C26" s="6"/>
      <c r="D26" s="25"/>
      <c r="E26" s="87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87" t="s">
        <v>28</v>
      </c>
      <c r="G27" s="141" t="s">
        <v>101</v>
      </c>
      <c r="H27" s="141"/>
      <c r="I27" s="141"/>
      <c r="J27" s="27">
        <v>437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100</v>
      </c>
      <c r="H28" s="141"/>
      <c r="I28" s="141"/>
      <c r="J28" s="27">
        <v>49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100</v>
      </c>
      <c r="D29" s="141"/>
      <c r="E29" s="141"/>
      <c r="F29" s="87" t="s">
        <v>28</v>
      </c>
      <c r="G29" s="141" t="s">
        <v>101</v>
      </c>
      <c r="H29" s="141"/>
      <c r="I29" s="141"/>
      <c r="J29" s="27">
        <v>49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101</v>
      </c>
      <c r="D30" s="141"/>
      <c r="E30" s="141"/>
      <c r="F30" s="28" t="s">
        <v>28</v>
      </c>
      <c r="G30" s="141" t="s">
        <v>33</v>
      </c>
      <c r="H30" s="141"/>
      <c r="I30" s="141"/>
      <c r="J30" s="27">
        <v>437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35</v>
      </c>
      <c r="D31" s="141"/>
      <c r="E31" s="141"/>
      <c r="F31" s="87" t="s">
        <v>28</v>
      </c>
      <c r="G31" s="141" t="s">
        <v>35</v>
      </c>
      <c r="H31" s="141"/>
      <c r="I31" s="141"/>
      <c r="J31" s="27">
        <v>100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87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87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87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87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87" t="s">
        <v>28</v>
      </c>
      <c r="G40" s="158"/>
      <c r="H40" s="158"/>
      <c r="I40" s="158"/>
      <c r="J40" s="31"/>
      <c r="K40" s="6" t="s">
        <v>34</v>
      </c>
      <c r="L40" s="91"/>
      <c r="M40" s="172">
        <f>M25</f>
        <v>5200</v>
      </c>
      <c r="N40" s="173"/>
    </row>
    <row r="41" spans="1:18">
      <c r="A41" s="5"/>
      <c r="B41" s="5"/>
      <c r="C41" s="158"/>
      <c r="D41" s="158"/>
      <c r="E41" s="158"/>
      <c r="F41" s="87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111*2</f>
        <v>222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1072</v>
      </c>
      <c r="K43" s="42"/>
      <c r="L43" s="93" t="s">
        <v>32</v>
      </c>
      <c r="M43" s="165">
        <f>J43*J44</f>
        <v>1715.2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86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9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91"/>
      <c r="F46" s="148">
        <v>0</v>
      </c>
      <c r="G46" s="149"/>
      <c r="H46" s="93"/>
      <c r="I46" s="93"/>
      <c r="J46" s="93"/>
      <c r="K46" s="6" t="s">
        <v>44</v>
      </c>
      <c r="L46" s="91"/>
      <c r="M46" s="156">
        <f>M43+M42+M40+M44+M45</f>
        <v>7137.2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91"/>
      <c r="F47" s="150">
        <v>0</v>
      </c>
      <c r="G47" s="151"/>
      <c r="H47" s="93"/>
      <c r="I47" s="93"/>
      <c r="J47" s="93"/>
      <c r="K47" s="6" t="s">
        <v>46</v>
      </c>
      <c r="L47" s="91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91"/>
      <c r="F48" s="169">
        <f>SUM(F46:G47)</f>
        <v>0</v>
      </c>
      <c r="G48" s="170"/>
      <c r="H48" s="93"/>
      <c r="I48" s="93"/>
      <c r="J48" s="93"/>
      <c r="K48" s="6"/>
      <c r="L48" s="91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91"/>
      <c r="F49" s="150">
        <v>0</v>
      </c>
      <c r="G49" s="151"/>
      <c r="H49" s="93"/>
      <c r="I49" s="93"/>
      <c r="J49" s="93"/>
      <c r="K49" s="6"/>
      <c r="L49" s="91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91"/>
      <c r="F50" s="169">
        <f>SUM(F48:G49)</f>
        <v>0</v>
      </c>
      <c r="G50" s="170"/>
      <c r="H50" s="93"/>
      <c r="I50" s="93"/>
      <c r="J50" s="93"/>
      <c r="K50" s="6"/>
      <c r="L50" s="91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91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91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91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91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91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91"/>
      <c r="F56" s="154">
        <f>+M46-F55</f>
        <v>7137.2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7137.2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8"/>
      <c r="C59" s="87"/>
      <c r="D59" s="87"/>
      <c r="E59" s="87"/>
      <c r="F59" s="87"/>
      <c r="G59" s="87"/>
      <c r="H59" s="6"/>
      <c r="I59" s="87"/>
      <c r="J59" s="87"/>
      <c r="K59" s="87"/>
      <c r="L59" s="87"/>
      <c r="M59" s="87"/>
      <c r="N59" s="89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80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V78"/>
  <sheetViews>
    <sheetView zoomScaleNormal="100" workbookViewId="0">
      <selection activeCell="T15" sqref="T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16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8"/>
      <c r="M4" s="78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8" t="s">
        <v>3</v>
      </c>
      <c r="M5" s="78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4</v>
      </c>
      <c r="K8" s="79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2564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2"/>
      <c r="B11" s="205">
        <f>$M$9</f>
        <v>2564</v>
      </c>
      <c r="C11" s="206"/>
      <c r="D11" s="207" t="s">
        <v>126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125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84">
        <v>5</v>
      </c>
      <c r="F16" s="79" t="s">
        <v>6</v>
      </c>
      <c r="G16" s="141" t="s">
        <v>65</v>
      </c>
      <c r="H16" s="141"/>
      <c r="I16" s="79" t="s">
        <v>13</v>
      </c>
      <c r="J16" s="84">
        <v>5</v>
      </c>
      <c r="K16" s="79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9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79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79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640</v>
      </c>
      <c r="N25" s="183"/>
    </row>
    <row r="26" spans="1:22">
      <c r="A26" s="5"/>
      <c r="B26" s="22" t="s">
        <v>32</v>
      </c>
      <c r="C26" s="6"/>
      <c r="D26" s="25"/>
      <c r="E26" s="79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79" t="s">
        <v>28</v>
      </c>
      <c r="G27" s="141" t="s">
        <v>96</v>
      </c>
      <c r="H27" s="141"/>
      <c r="I27" s="141"/>
      <c r="J27" s="27">
        <v>260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33</v>
      </c>
      <c r="H28" s="141"/>
      <c r="I28" s="141"/>
      <c r="J28" s="27">
        <v>260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79" t="s">
        <v>28</v>
      </c>
      <c r="G29" s="141" t="s">
        <v>113</v>
      </c>
      <c r="H29" s="141"/>
      <c r="I29" s="141"/>
      <c r="J29" s="27">
        <v>150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79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79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79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79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79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79" t="s">
        <v>28</v>
      </c>
      <c r="G40" s="158"/>
      <c r="H40" s="158"/>
      <c r="I40" s="158"/>
      <c r="J40" s="31"/>
      <c r="K40" s="6" t="s">
        <v>34</v>
      </c>
      <c r="L40" s="83"/>
      <c r="M40" s="172">
        <f>M25</f>
        <v>640</v>
      </c>
      <c r="N40" s="173"/>
    </row>
    <row r="41" spans="1:18">
      <c r="A41" s="5"/>
      <c r="B41" s="5"/>
      <c r="C41" s="158"/>
      <c r="D41" s="158"/>
      <c r="E41" s="158"/>
      <c r="F41" s="79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225*2</f>
        <v>450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670</v>
      </c>
      <c r="K43" s="42"/>
      <c r="L43" s="85" t="s">
        <v>32</v>
      </c>
      <c r="M43" s="165">
        <f>J43*J44</f>
        <v>1474.0000000000002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78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85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83"/>
      <c r="F46" s="148">
        <v>0</v>
      </c>
      <c r="G46" s="149"/>
      <c r="H46" s="85"/>
      <c r="I46" s="85"/>
      <c r="J46" s="85"/>
      <c r="K46" s="6" t="s">
        <v>44</v>
      </c>
      <c r="L46" s="83"/>
      <c r="M46" s="156">
        <f>M43+M42+M40+M44+M45</f>
        <v>2564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83"/>
      <c r="F47" s="150">
        <v>0</v>
      </c>
      <c r="G47" s="151"/>
      <c r="H47" s="85"/>
      <c r="I47" s="85"/>
      <c r="J47" s="85"/>
      <c r="K47" s="6" t="s">
        <v>46</v>
      </c>
      <c r="L47" s="8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83"/>
      <c r="F48" s="169">
        <f>SUM(F46:G47)</f>
        <v>0</v>
      </c>
      <c r="G48" s="170"/>
      <c r="H48" s="85"/>
      <c r="I48" s="85"/>
      <c r="J48" s="85"/>
      <c r="K48" s="6"/>
      <c r="L48" s="8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83"/>
      <c r="F49" s="150">
        <v>0</v>
      </c>
      <c r="G49" s="151"/>
      <c r="H49" s="85"/>
      <c r="I49" s="85"/>
      <c r="J49" s="85"/>
      <c r="K49" s="6"/>
      <c r="L49" s="8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83"/>
      <c r="F50" s="169">
        <f>SUM(F48:G49)</f>
        <v>0</v>
      </c>
      <c r="G50" s="170"/>
      <c r="H50" s="85"/>
      <c r="I50" s="85"/>
      <c r="J50" s="85"/>
      <c r="K50" s="6"/>
      <c r="L50" s="8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8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8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8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8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8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83"/>
      <c r="F56" s="154">
        <f>+M46-F55</f>
        <v>2564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2564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0"/>
      <c r="C59" s="79"/>
      <c r="D59" s="79"/>
      <c r="E59" s="79"/>
      <c r="F59" s="79"/>
      <c r="G59" s="79"/>
      <c r="H59" s="6"/>
      <c r="I59" s="79"/>
      <c r="J59" s="79"/>
      <c r="K59" s="79"/>
      <c r="L59" s="79"/>
      <c r="M59" s="79"/>
      <c r="N59" s="8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70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34" zoomScaleNormal="100" workbookViewId="0">
      <selection activeCell="I63" sqref="I63:N6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42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9"/>
      <c r="M4" s="12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9" t="s">
        <v>3</v>
      </c>
      <c r="M5" s="12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15</v>
      </c>
      <c r="K8" s="127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4000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32"/>
      <c r="B11" s="205">
        <f>$M$9</f>
        <v>4000</v>
      </c>
      <c r="C11" s="206"/>
      <c r="D11" s="207" t="s">
        <v>111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193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30">
        <v>22</v>
      </c>
      <c r="F16" s="127" t="s">
        <v>6</v>
      </c>
      <c r="G16" s="141" t="s">
        <v>65</v>
      </c>
      <c r="H16" s="141"/>
      <c r="I16" s="127" t="s">
        <v>13</v>
      </c>
      <c r="J16" s="130">
        <v>25</v>
      </c>
      <c r="K16" s="127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7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127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27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4000</v>
      </c>
      <c r="N25" s="183"/>
    </row>
    <row r="26" spans="1:22">
      <c r="A26" s="5"/>
      <c r="B26" s="22" t="s">
        <v>32</v>
      </c>
      <c r="C26" s="6"/>
      <c r="D26" s="25"/>
      <c r="E26" s="127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27" t="s">
        <v>28</v>
      </c>
      <c r="G27" s="141" t="s">
        <v>96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105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105</v>
      </c>
      <c r="D29" s="141"/>
      <c r="E29" s="141"/>
      <c r="F29" s="127" t="s">
        <v>28</v>
      </c>
      <c r="G29" s="141" t="s">
        <v>96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96</v>
      </c>
      <c r="D30" s="141"/>
      <c r="E30" s="141"/>
      <c r="F30" s="28" t="s">
        <v>28</v>
      </c>
      <c r="G30" s="141" t="s">
        <v>105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105</v>
      </c>
      <c r="D31" s="141"/>
      <c r="E31" s="141"/>
      <c r="F31" s="127" t="s">
        <v>28</v>
      </c>
      <c r="G31" s="141" t="s">
        <v>96</v>
      </c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 t="s">
        <v>96</v>
      </c>
      <c r="D32" s="141"/>
      <c r="E32" s="141"/>
      <c r="F32" s="28" t="s">
        <v>28</v>
      </c>
      <c r="G32" s="141" t="s">
        <v>194</v>
      </c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 t="s">
        <v>194</v>
      </c>
      <c r="D33" s="158"/>
      <c r="E33" s="158"/>
      <c r="F33" s="28" t="s">
        <v>28</v>
      </c>
      <c r="G33" s="158" t="s">
        <v>96</v>
      </c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 t="s">
        <v>96</v>
      </c>
      <c r="D34" s="141"/>
      <c r="E34" s="141"/>
      <c r="F34" s="28" t="s">
        <v>28</v>
      </c>
      <c r="G34" s="141" t="s">
        <v>195</v>
      </c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 t="s">
        <v>196</v>
      </c>
      <c r="D35" s="158"/>
      <c r="E35" s="158"/>
      <c r="F35" s="28" t="s">
        <v>28</v>
      </c>
      <c r="G35" s="158" t="s">
        <v>33</v>
      </c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 t="s">
        <v>35</v>
      </c>
      <c r="D36" s="158"/>
      <c r="E36" s="158"/>
      <c r="F36" s="127" t="s">
        <v>28</v>
      </c>
      <c r="G36" s="158" t="s">
        <v>35</v>
      </c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27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27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27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27" t="s">
        <v>28</v>
      </c>
      <c r="G40" s="158"/>
      <c r="H40" s="158"/>
      <c r="I40" s="158"/>
      <c r="J40" s="31"/>
      <c r="K40" s="6" t="s">
        <v>34</v>
      </c>
      <c r="L40" s="133"/>
      <c r="M40" s="172">
        <f>M25</f>
        <v>4000</v>
      </c>
      <c r="N40" s="173"/>
    </row>
    <row r="41" spans="1:18">
      <c r="A41" s="5"/>
      <c r="B41" s="5"/>
      <c r="C41" s="158"/>
      <c r="D41" s="158"/>
      <c r="E41" s="158"/>
      <c r="F41" s="127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128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29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28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33"/>
      <c r="F46" s="148">
        <v>0</v>
      </c>
      <c r="G46" s="149"/>
      <c r="H46" s="128"/>
      <c r="I46" s="128"/>
      <c r="J46" s="128"/>
      <c r="K46" s="6" t="s">
        <v>44</v>
      </c>
      <c r="L46" s="133"/>
      <c r="M46" s="156">
        <f>M43+M42+M40+M44+M45</f>
        <v>4000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33"/>
      <c r="F47" s="150">
        <v>0</v>
      </c>
      <c r="G47" s="151"/>
      <c r="H47" s="128"/>
      <c r="I47" s="128"/>
      <c r="J47" s="128"/>
      <c r="K47" s="6" t="s">
        <v>46</v>
      </c>
      <c r="L47" s="13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33"/>
      <c r="F48" s="169">
        <f>SUM(F46:G47)</f>
        <v>0</v>
      </c>
      <c r="G48" s="170"/>
      <c r="H48" s="128"/>
      <c r="I48" s="128"/>
      <c r="J48" s="128"/>
      <c r="K48" s="6"/>
      <c r="L48" s="13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33"/>
      <c r="F49" s="150">
        <v>0</v>
      </c>
      <c r="G49" s="151"/>
      <c r="H49" s="128"/>
      <c r="I49" s="128"/>
      <c r="J49" s="128"/>
      <c r="K49" s="6"/>
      <c r="L49" s="13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33"/>
      <c r="F50" s="169">
        <f>SUM(F48:G49)</f>
        <v>0</v>
      </c>
      <c r="G50" s="170"/>
      <c r="H50" s="128"/>
      <c r="I50" s="128"/>
      <c r="J50" s="128"/>
      <c r="K50" s="6"/>
      <c r="L50" s="13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3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3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3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3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3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33"/>
      <c r="F56" s="154">
        <f>+M46-F55</f>
        <v>4000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4000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26"/>
      <c r="C59" s="127"/>
      <c r="D59" s="127"/>
      <c r="E59" s="127"/>
      <c r="F59" s="127"/>
      <c r="G59" s="127"/>
      <c r="H59" s="6"/>
      <c r="I59" s="127"/>
      <c r="J59" s="127"/>
      <c r="K59" s="127"/>
      <c r="L59" s="127"/>
      <c r="M59" s="127"/>
      <c r="N59" s="13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108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109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B58:G58"/>
    <mergeCell ref="I58:N58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15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8"/>
      <c r="M4" s="78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8" t="s">
        <v>3</v>
      </c>
      <c r="M5" s="78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4</v>
      </c>
      <c r="K8" s="79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3124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2"/>
      <c r="B11" s="205">
        <f>$M$9</f>
        <v>3124</v>
      </c>
      <c r="C11" s="206"/>
      <c r="D11" s="207" t="s">
        <v>124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122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84">
        <v>5</v>
      </c>
      <c r="F16" s="79" t="s">
        <v>6</v>
      </c>
      <c r="G16" s="141" t="s">
        <v>65</v>
      </c>
      <c r="H16" s="141"/>
      <c r="I16" s="79" t="s">
        <v>13</v>
      </c>
      <c r="J16" s="84">
        <v>5</v>
      </c>
      <c r="K16" s="79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9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79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79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1200</v>
      </c>
      <c r="N25" s="183"/>
    </row>
    <row r="26" spans="1:22">
      <c r="A26" s="5"/>
      <c r="B26" s="22" t="s">
        <v>32</v>
      </c>
      <c r="C26" s="6"/>
      <c r="D26" s="25"/>
      <c r="E26" s="79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79" t="s">
        <v>28</v>
      </c>
      <c r="G27" s="141" t="s">
        <v>96</v>
      </c>
      <c r="H27" s="141"/>
      <c r="I27" s="141"/>
      <c r="J27" s="27">
        <v>260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33</v>
      </c>
      <c r="H28" s="141"/>
      <c r="I28" s="141"/>
      <c r="J28" s="27">
        <v>260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79" t="s">
        <v>28</v>
      </c>
      <c r="G29" s="141" t="s">
        <v>113</v>
      </c>
      <c r="H29" s="141"/>
      <c r="I29" s="141"/>
      <c r="J29" s="27">
        <v>150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79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79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79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79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79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79" t="s">
        <v>28</v>
      </c>
      <c r="G40" s="158"/>
      <c r="H40" s="158"/>
      <c r="I40" s="158"/>
      <c r="J40" s="31"/>
      <c r="K40" s="6" t="s">
        <v>34</v>
      </c>
      <c r="L40" s="83"/>
      <c r="M40" s="172">
        <f>M25</f>
        <v>1200</v>
      </c>
      <c r="N40" s="173"/>
    </row>
    <row r="41" spans="1:18">
      <c r="A41" s="5"/>
      <c r="B41" s="5"/>
      <c r="C41" s="158"/>
      <c r="D41" s="158"/>
      <c r="E41" s="158"/>
      <c r="F41" s="79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225*2</f>
        <v>450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670</v>
      </c>
      <c r="K43" s="42"/>
      <c r="L43" s="85" t="s">
        <v>32</v>
      </c>
      <c r="M43" s="165">
        <f>J43*J44</f>
        <v>1474.0000000000002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78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85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83"/>
      <c r="F46" s="148">
        <v>0</v>
      </c>
      <c r="G46" s="149"/>
      <c r="H46" s="85"/>
      <c r="I46" s="85"/>
      <c r="J46" s="85"/>
      <c r="K46" s="6" t="s">
        <v>44</v>
      </c>
      <c r="L46" s="83"/>
      <c r="M46" s="156">
        <f>M43+M42+M40+M44+M45</f>
        <v>3124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83"/>
      <c r="F47" s="150">
        <v>0</v>
      </c>
      <c r="G47" s="151"/>
      <c r="H47" s="85"/>
      <c r="I47" s="85"/>
      <c r="J47" s="85"/>
      <c r="K47" s="6" t="s">
        <v>46</v>
      </c>
      <c r="L47" s="8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83"/>
      <c r="F48" s="169">
        <f>SUM(F46:G47)</f>
        <v>0</v>
      </c>
      <c r="G48" s="170"/>
      <c r="H48" s="85"/>
      <c r="I48" s="85"/>
      <c r="J48" s="85"/>
      <c r="K48" s="6"/>
      <c r="L48" s="8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83"/>
      <c r="F49" s="150">
        <v>0</v>
      </c>
      <c r="G49" s="151"/>
      <c r="H49" s="85"/>
      <c r="I49" s="85"/>
      <c r="J49" s="85"/>
      <c r="K49" s="6"/>
      <c r="L49" s="8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83"/>
      <c r="F50" s="169">
        <f>SUM(F48:G49)</f>
        <v>0</v>
      </c>
      <c r="G50" s="170"/>
      <c r="H50" s="85"/>
      <c r="I50" s="85"/>
      <c r="J50" s="85"/>
      <c r="K50" s="6"/>
      <c r="L50" s="8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8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8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8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8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8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83"/>
      <c r="F56" s="154">
        <f>+M46-F55</f>
        <v>3124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3124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0"/>
      <c r="C59" s="79"/>
      <c r="D59" s="79"/>
      <c r="E59" s="79"/>
      <c r="F59" s="79"/>
      <c r="G59" s="79"/>
      <c r="H59" s="6"/>
      <c r="I59" s="79"/>
      <c r="J59" s="79"/>
      <c r="K59" s="79"/>
      <c r="L59" s="79"/>
      <c r="M59" s="79"/>
      <c r="N59" s="8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123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69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14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8"/>
      <c r="M4" s="78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8" t="s">
        <v>3</v>
      </c>
      <c r="M5" s="78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4</v>
      </c>
      <c r="K8" s="79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2880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2"/>
      <c r="B11" s="205">
        <f>$M$9</f>
        <v>2880</v>
      </c>
      <c r="C11" s="206"/>
      <c r="D11" s="207" t="s">
        <v>121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117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84">
        <v>9</v>
      </c>
      <c r="F16" s="79" t="s">
        <v>6</v>
      </c>
      <c r="G16" s="141" t="s">
        <v>65</v>
      </c>
      <c r="H16" s="141"/>
      <c r="I16" s="79" t="s">
        <v>13</v>
      </c>
      <c r="J16" s="84">
        <v>11</v>
      </c>
      <c r="K16" s="79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9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79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79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2880</v>
      </c>
      <c r="N25" s="183"/>
    </row>
    <row r="26" spans="1:22">
      <c r="A26" s="5"/>
      <c r="B26" s="22" t="s">
        <v>32</v>
      </c>
      <c r="C26" s="6"/>
      <c r="D26" s="25"/>
      <c r="E26" s="79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79" t="s">
        <v>28</v>
      </c>
      <c r="G27" s="141" t="s">
        <v>101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79" t="s">
        <v>28</v>
      </c>
      <c r="G28" s="141" t="s">
        <v>100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100</v>
      </c>
      <c r="D29" s="141"/>
      <c r="E29" s="141"/>
      <c r="F29" s="79" t="s">
        <v>28</v>
      </c>
      <c r="G29" s="141" t="s">
        <v>101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101</v>
      </c>
      <c r="D30" s="141"/>
      <c r="E30" s="141"/>
      <c r="F30" s="28" t="s">
        <v>28</v>
      </c>
      <c r="G30" s="141" t="s">
        <v>118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118</v>
      </c>
      <c r="D31" s="141"/>
      <c r="E31" s="141"/>
      <c r="F31" s="79" t="s">
        <v>28</v>
      </c>
      <c r="G31" s="141" t="s">
        <v>33</v>
      </c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79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79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79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79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79" t="s">
        <v>28</v>
      </c>
      <c r="G40" s="158"/>
      <c r="H40" s="158"/>
      <c r="I40" s="158"/>
      <c r="J40" s="31"/>
      <c r="K40" s="6" t="s">
        <v>34</v>
      </c>
      <c r="L40" s="83"/>
      <c r="M40" s="172">
        <f>M25</f>
        <v>2880</v>
      </c>
      <c r="N40" s="173"/>
    </row>
    <row r="41" spans="1:18">
      <c r="A41" s="5"/>
      <c r="B41" s="5"/>
      <c r="C41" s="158"/>
      <c r="D41" s="158"/>
      <c r="E41" s="158"/>
      <c r="F41" s="79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85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78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85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83"/>
      <c r="F46" s="148">
        <v>0</v>
      </c>
      <c r="G46" s="149"/>
      <c r="H46" s="85"/>
      <c r="I46" s="85"/>
      <c r="J46" s="85"/>
      <c r="K46" s="6" t="s">
        <v>44</v>
      </c>
      <c r="L46" s="83"/>
      <c r="M46" s="156">
        <f>M43+M42+M40+M44+M45</f>
        <v>2880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83"/>
      <c r="F47" s="150">
        <v>0</v>
      </c>
      <c r="G47" s="151"/>
      <c r="H47" s="85"/>
      <c r="I47" s="85"/>
      <c r="J47" s="85"/>
      <c r="K47" s="6" t="s">
        <v>46</v>
      </c>
      <c r="L47" s="8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83"/>
      <c r="F48" s="169">
        <f>SUM(F46:G47)</f>
        <v>0</v>
      </c>
      <c r="G48" s="170"/>
      <c r="H48" s="85"/>
      <c r="I48" s="85"/>
      <c r="J48" s="85"/>
      <c r="K48" s="6"/>
      <c r="L48" s="8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83"/>
      <c r="F49" s="150">
        <v>0</v>
      </c>
      <c r="G49" s="151"/>
      <c r="H49" s="85"/>
      <c r="I49" s="85"/>
      <c r="J49" s="85"/>
      <c r="K49" s="6"/>
      <c r="L49" s="8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83"/>
      <c r="F50" s="169">
        <f>SUM(F48:G49)</f>
        <v>0</v>
      </c>
      <c r="G50" s="170"/>
      <c r="H50" s="85"/>
      <c r="I50" s="85"/>
      <c r="J50" s="85"/>
      <c r="K50" s="6"/>
      <c r="L50" s="8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8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8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8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8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8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83"/>
      <c r="F56" s="154">
        <f>+M46-F55</f>
        <v>2880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2880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0"/>
      <c r="C59" s="79"/>
      <c r="D59" s="79"/>
      <c r="E59" s="79"/>
      <c r="F59" s="79"/>
      <c r="G59" s="79"/>
      <c r="H59" s="6"/>
      <c r="I59" s="79"/>
      <c r="J59" s="79"/>
      <c r="K59" s="79"/>
      <c r="L59" s="79"/>
      <c r="M59" s="79"/>
      <c r="N59" s="8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119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120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V78"/>
  <sheetViews>
    <sheetView zoomScaleNormal="100" workbookViewId="0">
      <selection activeCell="C27" sqref="C27:J2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13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8"/>
      <c r="M4" s="78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8" t="s">
        <v>3</v>
      </c>
      <c r="M5" s="78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4</v>
      </c>
      <c r="K8" s="79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3602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2"/>
      <c r="B11" s="205">
        <f>$M$9</f>
        <v>3602</v>
      </c>
      <c r="C11" s="206"/>
      <c r="D11" s="207" t="s">
        <v>116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112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84">
        <v>11</v>
      </c>
      <c r="F16" s="79" t="s">
        <v>6</v>
      </c>
      <c r="G16" s="141" t="s">
        <v>65</v>
      </c>
      <c r="H16" s="141"/>
      <c r="I16" s="79" t="s">
        <v>13</v>
      </c>
      <c r="J16" s="84">
        <v>12</v>
      </c>
      <c r="K16" s="79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9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79" t="s">
        <v>28</v>
      </c>
      <c r="F24" s="165">
        <v>1280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79" t="s">
        <v>28</v>
      </c>
      <c r="F25" s="182">
        <v>880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2160</v>
      </c>
      <c r="N25" s="183"/>
    </row>
    <row r="26" spans="1:22">
      <c r="A26" s="5"/>
      <c r="B26" s="22" t="s">
        <v>32</v>
      </c>
      <c r="C26" s="6"/>
      <c r="D26" s="25"/>
      <c r="E26" s="79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79" t="s">
        <v>28</v>
      </c>
      <c r="G27" s="141" t="s">
        <v>96</v>
      </c>
      <c r="H27" s="141"/>
      <c r="I27" s="141"/>
      <c r="J27" s="27">
        <v>260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33</v>
      </c>
      <c r="H28" s="141"/>
      <c r="I28" s="141"/>
      <c r="J28" s="27">
        <v>260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79" t="s">
        <v>28</v>
      </c>
      <c r="G29" s="141" t="s">
        <v>113</v>
      </c>
      <c r="H29" s="141"/>
      <c r="I29" s="141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79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79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79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79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79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79" t="s">
        <v>28</v>
      </c>
      <c r="G40" s="158"/>
      <c r="H40" s="158"/>
      <c r="I40" s="158"/>
      <c r="J40" s="31"/>
      <c r="K40" s="6" t="s">
        <v>34</v>
      </c>
      <c r="L40" s="83"/>
      <c r="M40" s="172">
        <f>M25</f>
        <v>2160</v>
      </c>
      <c r="N40" s="173"/>
    </row>
    <row r="41" spans="1:18">
      <c r="A41" s="5"/>
      <c r="B41" s="5"/>
      <c r="C41" s="158"/>
      <c r="D41" s="158"/>
      <c r="E41" s="158"/>
      <c r="F41" s="79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225*2</f>
        <v>450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620</v>
      </c>
      <c r="K43" s="42"/>
      <c r="L43" s="85" t="s">
        <v>32</v>
      </c>
      <c r="M43" s="165">
        <f>J43*J44</f>
        <v>992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78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85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83"/>
      <c r="F46" s="148">
        <v>0</v>
      </c>
      <c r="G46" s="149"/>
      <c r="H46" s="85"/>
      <c r="I46" s="85"/>
      <c r="J46" s="85"/>
      <c r="K46" s="6" t="s">
        <v>44</v>
      </c>
      <c r="L46" s="83"/>
      <c r="M46" s="156">
        <f>M43+M42+M40+M44+M45</f>
        <v>3602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83"/>
      <c r="F47" s="150">
        <v>0</v>
      </c>
      <c r="G47" s="151"/>
      <c r="H47" s="85"/>
      <c r="I47" s="85"/>
      <c r="J47" s="85"/>
      <c r="K47" s="6" t="s">
        <v>46</v>
      </c>
      <c r="L47" s="8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83"/>
      <c r="F48" s="169">
        <f>SUM(F46:G47)</f>
        <v>0</v>
      </c>
      <c r="G48" s="170"/>
      <c r="H48" s="85"/>
      <c r="I48" s="85"/>
      <c r="J48" s="85"/>
      <c r="K48" s="6"/>
      <c r="L48" s="8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83"/>
      <c r="F49" s="150">
        <v>0</v>
      </c>
      <c r="G49" s="151"/>
      <c r="H49" s="85"/>
      <c r="I49" s="85"/>
      <c r="J49" s="85"/>
      <c r="K49" s="6"/>
      <c r="L49" s="8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83"/>
      <c r="F50" s="169">
        <f>SUM(F48:G49)</f>
        <v>0</v>
      </c>
      <c r="G50" s="170"/>
      <c r="H50" s="85"/>
      <c r="I50" s="85"/>
      <c r="J50" s="85"/>
      <c r="K50" s="6"/>
      <c r="L50" s="8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8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8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8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8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8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83"/>
      <c r="F56" s="154">
        <f>+M46-F55</f>
        <v>3602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3602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0"/>
      <c r="C59" s="79"/>
      <c r="D59" s="79"/>
      <c r="E59" s="79"/>
      <c r="F59" s="79"/>
      <c r="G59" s="79"/>
      <c r="H59" s="6"/>
      <c r="I59" s="79"/>
      <c r="J59" s="79"/>
      <c r="K59" s="79"/>
      <c r="L59" s="79"/>
      <c r="M59" s="79"/>
      <c r="N59" s="8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114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115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12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8"/>
      <c r="M4" s="78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8" t="s">
        <v>3</v>
      </c>
      <c r="M5" s="78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4</v>
      </c>
      <c r="K8" s="79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4000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2"/>
      <c r="B11" s="205">
        <f>$M$9</f>
        <v>4000</v>
      </c>
      <c r="C11" s="206"/>
      <c r="D11" s="207" t="s">
        <v>111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103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84">
        <v>8</v>
      </c>
      <c r="F16" s="79" t="s">
        <v>6</v>
      </c>
      <c r="G16" s="141" t="s">
        <v>65</v>
      </c>
      <c r="H16" s="141"/>
      <c r="I16" s="79" t="s">
        <v>13</v>
      </c>
      <c r="J16" s="84">
        <v>11</v>
      </c>
      <c r="K16" s="79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9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79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79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4000</v>
      </c>
      <c r="N25" s="183"/>
    </row>
    <row r="26" spans="1:22">
      <c r="A26" s="5"/>
      <c r="B26" s="22" t="s">
        <v>32</v>
      </c>
      <c r="C26" s="6"/>
      <c r="D26" s="25"/>
      <c r="E26" s="79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79" t="s">
        <v>28</v>
      </c>
      <c r="G27" s="141" t="s">
        <v>96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104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105</v>
      </c>
      <c r="D29" s="141"/>
      <c r="E29" s="141"/>
      <c r="F29" s="79" t="s">
        <v>28</v>
      </c>
      <c r="G29" s="141" t="s">
        <v>96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96</v>
      </c>
      <c r="D30" s="141"/>
      <c r="E30" s="141"/>
      <c r="F30" s="28" t="s">
        <v>28</v>
      </c>
      <c r="G30" s="141" t="s">
        <v>104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105</v>
      </c>
      <c r="D31" s="141"/>
      <c r="E31" s="141"/>
      <c r="F31" s="79" t="s">
        <v>28</v>
      </c>
      <c r="G31" s="141" t="s">
        <v>96</v>
      </c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 t="s">
        <v>96</v>
      </c>
      <c r="D32" s="141"/>
      <c r="E32" s="141"/>
      <c r="F32" s="28" t="s">
        <v>28</v>
      </c>
      <c r="G32" s="141" t="s">
        <v>106</v>
      </c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 t="s">
        <v>106</v>
      </c>
      <c r="D33" s="158"/>
      <c r="E33" s="158"/>
      <c r="F33" s="28" t="s">
        <v>28</v>
      </c>
      <c r="G33" s="158" t="s">
        <v>96</v>
      </c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 t="s">
        <v>96</v>
      </c>
      <c r="D34" s="141"/>
      <c r="E34" s="141"/>
      <c r="F34" s="28" t="s">
        <v>28</v>
      </c>
      <c r="G34" s="141" t="s">
        <v>107</v>
      </c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 t="s">
        <v>107</v>
      </c>
      <c r="D35" s="158"/>
      <c r="E35" s="158"/>
      <c r="F35" s="28" t="s">
        <v>28</v>
      </c>
      <c r="G35" s="158" t="s">
        <v>96</v>
      </c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 t="s">
        <v>96</v>
      </c>
      <c r="D36" s="158"/>
      <c r="E36" s="158"/>
      <c r="F36" s="79" t="s">
        <v>28</v>
      </c>
      <c r="G36" s="158" t="s">
        <v>33</v>
      </c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 t="s">
        <v>35</v>
      </c>
      <c r="D37" s="158"/>
      <c r="E37" s="158"/>
      <c r="F37" s="79" t="s">
        <v>28</v>
      </c>
      <c r="G37" s="158" t="s">
        <v>35</v>
      </c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79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79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79" t="s">
        <v>28</v>
      </c>
      <c r="G40" s="158"/>
      <c r="H40" s="158"/>
      <c r="I40" s="158"/>
      <c r="J40" s="31"/>
      <c r="K40" s="6" t="s">
        <v>34</v>
      </c>
      <c r="L40" s="83"/>
      <c r="M40" s="172">
        <f>M25</f>
        <v>4000</v>
      </c>
      <c r="N40" s="173"/>
    </row>
    <row r="41" spans="1:18">
      <c r="A41" s="5"/>
      <c r="B41" s="5"/>
      <c r="C41" s="158"/>
      <c r="D41" s="158"/>
      <c r="E41" s="158"/>
      <c r="F41" s="79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85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78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85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83"/>
      <c r="F46" s="148">
        <v>0</v>
      </c>
      <c r="G46" s="149"/>
      <c r="H46" s="85"/>
      <c r="I46" s="85"/>
      <c r="J46" s="85"/>
      <c r="K46" s="6" t="s">
        <v>44</v>
      </c>
      <c r="L46" s="83"/>
      <c r="M46" s="156">
        <f>M43+M42+M40+M44+M45</f>
        <v>4000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83"/>
      <c r="F47" s="150">
        <v>0</v>
      </c>
      <c r="G47" s="151"/>
      <c r="H47" s="85"/>
      <c r="I47" s="85"/>
      <c r="J47" s="85"/>
      <c r="K47" s="6" t="s">
        <v>46</v>
      </c>
      <c r="L47" s="8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83"/>
      <c r="F48" s="169">
        <f>SUM(F46:G47)</f>
        <v>0</v>
      </c>
      <c r="G48" s="170"/>
      <c r="H48" s="85"/>
      <c r="I48" s="85"/>
      <c r="J48" s="85"/>
      <c r="K48" s="6"/>
      <c r="L48" s="8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83"/>
      <c r="F49" s="150">
        <v>0</v>
      </c>
      <c r="G49" s="151"/>
      <c r="H49" s="85"/>
      <c r="I49" s="85"/>
      <c r="J49" s="85"/>
      <c r="K49" s="6"/>
      <c r="L49" s="8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83"/>
      <c r="F50" s="169">
        <f>SUM(F48:G49)</f>
        <v>0</v>
      </c>
      <c r="G50" s="170"/>
      <c r="H50" s="85"/>
      <c r="I50" s="85"/>
      <c r="J50" s="85"/>
      <c r="K50" s="6"/>
      <c r="L50" s="8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8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8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8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8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8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83"/>
      <c r="F56" s="154">
        <f>+M46-F55</f>
        <v>4000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4000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0"/>
      <c r="C59" s="79"/>
      <c r="D59" s="79"/>
      <c r="E59" s="79"/>
      <c r="F59" s="79"/>
      <c r="G59" s="79"/>
      <c r="H59" s="6"/>
      <c r="I59" s="79"/>
      <c r="J59" s="79"/>
      <c r="K59" s="79"/>
      <c r="L59" s="79"/>
      <c r="M59" s="79"/>
      <c r="N59" s="8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110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V78"/>
  <sheetViews>
    <sheetView topLeftCell="A25" zoomScaleNormal="100" workbookViewId="0">
      <selection activeCell="Q37" sqref="Q3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11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8"/>
      <c r="M4" s="78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8" t="s">
        <v>3</v>
      </c>
      <c r="M5" s="78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4</v>
      </c>
      <c r="K8" s="79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10830.4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2"/>
      <c r="B11" s="205">
        <f>$M$9</f>
        <v>10830.4</v>
      </c>
      <c r="C11" s="206"/>
      <c r="D11" s="207" t="s">
        <v>127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103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84">
        <v>8</v>
      </c>
      <c r="F16" s="79" t="s">
        <v>6</v>
      </c>
      <c r="G16" s="141" t="s">
        <v>65</v>
      </c>
      <c r="H16" s="141"/>
      <c r="I16" s="79" t="s">
        <v>13</v>
      </c>
      <c r="J16" s="84">
        <v>11</v>
      </c>
      <c r="K16" s="79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9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6</v>
      </c>
      <c r="E24" s="79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2</v>
      </c>
      <c r="E25" s="79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8000</v>
      </c>
      <c r="N25" s="183"/>
    </row>
    <row r="26" spans="1:22">
      <c r="A26" s="5"/>
      <c r="B26" s="22" t="s">
        <v>32</v>
      </c>
      <c r="C26" s="6"/>
      <c r="D26" s="25"/>
      <c r="E26" s="79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79" t="s">
        <v>28</v>
      </c>
      <c r="G27" s="141" t="s">
        <v>96</v>
      </c>
      <c r="H27" s="141"/>
      <c r="I27" s="141"/>
      <c r="J27" s="27">
        <v>260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104</v>
      </c>
      <c r="H28" s="141"/>
      <c r="I28" s="141"/>
      <c r="J28" s="27">
        <v>62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105</v>
      </c>
      <c r="D29" s="141"/>
      <c r="E29" s="141"/>
      <c r="F29" s="79" t="s">
        <v>28</v>
      </c>
      <c r="G29" s="141" t="s">
        <v>96</v>
      </c>
      <c r="H29" s="141"/>
      <c r="I29" s="141"/>
      <c r="J29" s="27">
        <v>62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96</v>
      </c>
      <c r="D30" s="141"/>
      <c r="E30" s="141"/>
      <c r="F30" s="28" t="s">
        <v>28</v>
      </c>
      <c r="G30" s="141" t="s">
        <v>104</v>
      </c>
      <c r="H30" s="141"/>
      <c r="I30" s="141"/>
      <c r="J30" s="27">
        <v>62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105</v>
      </c>
      <c r="D31" s="141"/>
      <c r="E31" s="141"/>
      <c r="F31" s="79" t="s">
        <v>28</v>
      </c>
      <c r="G31" s="141" t="s">
        <v>96</v>
      </c>
      <c r="H31" s="141"/>
      <c r="I31" s="141"/>
      <c r="J31" s="27">
        <v>62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 t="s">
        <v>96</v>
      </c>
      <c r="D32" s="141"/>
      <c r="E32" s="141"/>
      <c r="F32" s="28" t="s">
        <v>28</v>
      </c>
      <c r="G32" s="141" t="s">
        <v>106</v>
      </c>
      <c r="H32" s="141"/>
      <c r="I32" s="141"/>
      <c r="J32" s="27">
        <v>33</v>
      </c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 t="s">
        <v>106</v>
      </c>
      <c r="D33" s="158"/>
      <c r="E33" s="158"/>
      <c r="F33" s="28" t="s">
        <v>28</v>
      </c>
      <c r="G33" s="158" t="s">
        <v>96</v>
      </c>
      <c r="H33" s="158"/>
      <c r="I33" s="158"/>
      <c r="J33" s="30">
        <v>33</v>
      </c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 t="s">
        <v>96</v>
      </c>
      <c r="D34" s="141"/>
      <c r="E34" s="141"/>
      <c r="F34" s="28" t="s">
        <v>28</v>
      </c>
      <c r="G34" s="141" t="s">
        <v>107</v>
      </c>
      <c r="H34" s="141"/>
      <c r="I34" s="141"/>
      <c r="J34" s="27">
        <v>74</v>
      </c>
      <c r="K34" s="6" t="s">
        <v>34</v>
      </c>
      <c r="L34" s="6"/>
      <c r="M34" s="6"/>
      <c r="N34" s="13"/>
    </row>
    <row r="35" spans="1:18">
      <c r="A35" s="5"/>
      <c r="B35" s="5"/>
      <c r="C35" s="158" t="s">
        <v>107</v>
      </c>
      <c r="D35" s="158"/>
      <c r="E35" s="158"/>
      <c r="F35" s="28" t="s">
        <v>28</v>
      </c>
      <c r="G35" s="158" t="s">
        <v>96</v>
      </c>
      <c r="H35" s="158"/>
      <c r="I35" s="158"/>
      <c r="J35" s="31">
        <v>74</v>
      </c>
      <c r="K35" s="6" t="s">
        <v>34</v>
      </c>
      <c r="L35" s="6"/>
      <c r="M35" s="6"/>
      <c r="N35" s="13"/>
    </row>
    <row r="36" spans="1:18">
      <c r="A36" s="5"/>
      <c r="B36" s="5"/>
      <c r="C36" s="158" t="s">
        <v>96</v>
      </c>
      <c r="D36" s="158"/>
      <c r="E36" s="158"/>
      <c r="F36" s="79" t="s">
        <v>28</v>
      </c>
      <c r="G36" s="158" t="s">
        <v>33</v>
      </c>
      <c r="H36" s="158"/>
      <c r="I36" s="158"/>
      <c r="J36" s="31">
        <v>260</v>
      </c>
      <c r="K36" s="6" t="s">
        <v>34</v>
      </c>
      <c r="L36" s="6"/>
      <c r="M36" s="6"/>
      <c r="N36" s="13"/>
    </row>
    <row r="37" spans="1:18">
      <c r="A37" s="5"/>
      <c r="B37" s="5"/>
      <c r="C37" s="158" t="s">
        <v>35</v>
      </c>
      <c r="D37" s="158"/>
      <c r="E37" s="158"/>
      <c r="F37" s="79" t="s">
        <v>28</v>
      </c>
      <c r="G37" s="158" t="s">
        <v>35</v>
      </c>
      <c r="H37" s="158"/>
      <c r="I37" s="158"/>
      <c r="J37" s="31">
        <v>100</v>
      </c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79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79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79" t="s">
        <v>28</v>
      </c>
      <c r="G40" s="158"/>
      <c r="H40" s="158"/>
      <c r="I40" s="158"/>
      <c r="J40" s="31"/>
      <c r="K40" s="6" t="s">
        <v>34</v>
      </c>
      <c r="L40" s="83"/>
      <c r="M40" s="172">
        <f>M25</f>
        <v>8000</v>
      </c>
      <c r="N40" s="173"/>
    </row>
    <row r="41" spans="1:18">
      <c r="A41" s="5"/>
      <c r="B41" s="5"/>
      <c r="C41" s="158"/>
      <c r="D41" s="158"/>
      <c r="E41" s="158"/>
      <c r="F41" s="79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225*2</f>
        <v>450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1082</v>
      </c>
      <c r="K43" s="42"/>
      <c r="L43" s="85" t="s">
        <v>32</v>
      </c>
      <c r="M43" s="165">
        <f>J43*J44</f>
        <v>2380.4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78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85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83"/>
      <c r="F46" s="148">
        <v>0</v>
      </c>
      <c r="G46" s="149"/>
      <c r="H46" s="85"/>
      <c r="I46" s="85"/>
      <c r="J46" s="85"/>
      <c r="K46" s="6" t="s">
        <v>44</v>
      </c>
      <c r="L46" s="83"/>
      <c r="M46" s="156">
        <f>M43+M42+M40+M44+M45</f>
        <v>10830.4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83"/>
      <c r="F47" s="150">
        <v>0</v>
      </c>
      <c r="G47" s="151"/>
      <c r="H47" s="85"/>
      <c r="I47" s="85"/>
      <c r="J47" s="85"/>
      <c r="K47" s="6" t="s">
        <v>46</v>
      </c>
      <c r="L47" s="8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83"/>
      <c r="F48" s="169">
        <f>SUM(F46:G47)</f>
        <v>0</v>
      </c>
      <c r="G48" s="170"/>
      <c r="H48" s="85"/>
      <c r="I48" s="85"/>
      <c r="J48" s="85"/>
      <c r="K48" s="6"/>
      <c r="L48" s="8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83"/>
      <c r="F49" s="150">
        <v>0</v>
      </c>
      <c r="G49" s="151"/>
      <c r="H49" s="85"/>
      <c r="I49" s="85"/>
      <c r="J49" s="85"/>
      <c r="K49" s="6"/>
      <c r="L49" s="8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83"/>
      <c r="F50" s="169">
        <f>SUM(F48:G49)</f>
        <v>0</v>
      </c>
      <c r="G50" s="170"/>
      <c r="H50" s="85"/>
      <c r="I50" s="85"/>
      <c r="J50" s="85"/>
      <c r="K50" s="6"/>
      <c r="L50" s="8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8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83"/>
      <c r="F52" s="150">
        <v>0</v>
      </c>
      <c r="G52" s="151"/>
      <c r="H52" s="6"/>
      <c r="I52" s="54" t="s">
        <v>128</v>
      </c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83" t="s">
        <v>51</v>
      </c>
      <c r="F53" s="150">
        <v>0</v>
      </c>
      <c r="G53" s="151"/>
      <c r="H53" s="6"/>
      <c r="I53" s="54" t="s">
        <v>129</v>
      </c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8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8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83"/>
      <c r="F56" s="154">
        <f>+M46-F55</f>
        <v>10830.4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10830.4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0"/>
      <c r="C59" s="79"/>
      <c r="D59" s="79"/>
      <c r="E59" s="79"/>
      <c r="F59" s="79"/>
      <c r="G59" s="79"/>
      <c r="H59" s="6"/>
      <c r="I59" s="79"/>
      <c r="J59" s="79"/>
      <c r="K59" s="79"/>
      <c r="L59" s="79"/>
      <c r="M59" s="79"/>
      <c r="N59" s="8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108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109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V78"/>
  <sheetViews>
    <sheetView topLeftCell="A5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10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8"/>
      <c r="M4" s="78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8" t="s">
        <v>3</v>
      </c>
      <c r="M5" s="78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4</v>
      </c>
      <c r="K8" s="79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7057.2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2"/>
      <c r="B11" s="205">
        <f>$M$9</f>
        <v>7057.2</v>
      </c>
      <c r="C11" s="206"/>
      <c r="D11" s="207" t="s">
        <v>102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99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84">
        <v>9</v>
      </c>
      <c r="F16" s="79" t="s">
        <v>6</v>
      </c>
      <c r="G16" s="141" t="s">
        <v>65</v>
      </c>
      <c r="H16" s="141"/>
      <c r="I16" s="79" t="s">
        <v>13</v>
      </c>
      <c r="J16" s="84">
        <v>11</v>
      </c>
      <c r="K16" s="79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9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79" t="s">
        <v>28</v>
      </c>
      <c r="F24" s="165">
        <v>2000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79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5200</v>
      </c>
      <c r="N25" s="183"/>
    </row>
    <row r="26" spans="1:22">
      <c r="A26" s="5"/>
      <c r="B26" s="22" t="s">
        <v>32</v>
      </c>
      <c r="C26" s="6"/>
      <c r="D26" s="25"/>
      <c r="E26" s="79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79" t="s">
        <v>28</v>
      </c>
      <c r="G27" s="141" t="s">
        <v>100</v>
      </c>
      <c r="H27" s="141"/>
      <c r="I27" s="141"/>
      <c r="J27" s="27">
        <v>438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100</v>
      </c>
      <c r="D28" s="141"/>
      <c r="E28" s="141"/>
      <c r="F28" s="28" t="s">
        <v>28</v>
      </c>
      <c r="G28" s="141" t="s">
        <v>101</v>
      </c>
      <c r="H28" s="141"/>
      <c r="I28" s="141"/>
      <c r="J28" s="27">
        <v>49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101</v>
      </c>
      <c r="D29" s="141"/>
      <c r="E29" s="141"/>
      <c r="F29" s="79" t="s">
        <v>28</v>
      </c>
      <c r="G29" s="141" t="s">
        <v>33</v>
      </c>
      <c r="H29" s="141"/>
      <c r="I29" s="141"/>
      <c r="J29" s="27">
        <v>435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>
        <v>100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79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79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79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79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79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79" t="s">
        <v>28</v>
      </c>
      <c r="G40" s="158"/>
      <c r="H40" s="158"/>
      <c r="I40" s="158"/>
      <c r="J40" s="31"/>
      <c r="K40" s="6" t="s">
        <v>34</v>
      </c>
      <c r="L40" s="83"/>
      <c r="M40" s="172">
        <f>M25</f>
        <v>5200</v>
      </c>
      <c r="N40" s="173"/>
    </row>
    <row r="41" spans="1:18">
      <c r="A41" s="5"/>
      <c r="B41" s="5"/>
      <c r="C41" s="158"/>
      <c r="D41" s="158"/>
      <c r="E41" s="158"/>
      <c r="F41" s="79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111*2</f>
        <v>222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1022</v>
      </c>
      <c r="K43" s="42"/>
      <c r="L43" s="85" t="s">
        <v>32</v>
      </c>
      <c r="M43" s="165">
        <f>J43*J44</f>
        <v>1635.2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78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85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83"/>
      <c r="F46" s="148">
        <v>0</v>
      </c>
      <c r="G46" s="149"/>
      <c r="H46" s="85"/>
      <c r="I46" s="85"/>
      <c r="J46" s="85"/>
      <c r="K46" s="6" t="s">
        <v>44</v>
      </c>
      <c r="L46" s="83"/>
      <c r="M46" s="156">
        <f>M43+M42+M40+M44+M45</f>
        <v>7057.2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83"/>
      <c r="F47" s="150">
        <v>0</v>
      </c>
      <c r="G47" s="151"/>
      <c r="H47" s="85"/>
      <c r="I47" s="85"/>
      <c r="J47" s="85"/>
      <c r="K47" s="6" t="s">
        <v>46</v>
      </c>
      <c r="L47" s="8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83"/>
      <c r="F48" s="169">
        <f>SUM(F46:G47)</f>
        <v>0</v>
      </c>
      <c r="G48" s="170"/>
      <c r="H48" s="85"/>
      <c r="I48" s="85"/>
      <c r="J48" s="85"/>
      <c r="K48" s="6"/>
      <c r="L48" s="8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83"/>
      <c r="F49" s="150">
        <v>0</v>
      </c>
      <c r="G49" s="151"/>
      <c r="H49" s="85"/>
      <c r="I49" s="85"/>
      <c r="J49" s="85"/>
      <c r="K49" s="6"/>
      <c r="L49" s="8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83"/>
      <c r="F50" s="169">
        <f>SUM(F48:G49)</f>
        <v>0</v>
      </c>
      <c r="G50" s="170"/>
      <c r="H50" s="85"/>
      <c r="I50" s="85"/>
      <c r="J50" s="85"/>
      <c r="K50" s="6"/>
      <c r="L50" s="8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8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8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8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8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8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83"/>
      <c r="F56" s="154">
        <f>+M46-F55</f>
        <v>7057.2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7057.2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80"/>
      <c r="C59" s="79"/>
      <c r="D59" s="79"/>
      <c r="E59" s="79"/>
      <c r="F59" s="79"/>
      <c r="G59" s="79"/>
      <c r="H59" s="6"/>
      <c r="I59" s="79"/>
      <c r="J59" s="79"/>
      <c r="K59" s="79"/>
      <c r="L59" s="79"/>
      <c r="M59" s="79"/>
      <c r="N59" s="8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76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77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V78"/>
  <sheetViews>
    <sheetView zoomScaleNormal="100" workbookViewId="0">
      <selection activeCell="Q18" sqref="Q18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9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3"/>
      <c r="M4" s="73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3" t="s">
        <v>3</v>
      </c>
      <c r="M5" s="73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3</v>
      </c>
      <c r="K8" s="71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4962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6"/>
      <c r="B11" s="205">
        <f>$M$9</f>
        <v>4962</v>
      </c>
      <c r="C11" s="206"/>
      <c r="D11" s="207" t="s">
        <v>98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97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74">
        <v>3</v>
      </c>
      <c r="F16" s="71" t="s">
        <v>6</v>
      </c>
      <c r="G16" s="141" t="s">
        <v>65</v>
      </c>
      <c r="H16" s="141"/>
      <c r="I16" s="71" t="s">
        <v>13</v>
      </c>
      <c r="J16" s="74">
        <v>6</v>
      </c>
      <c r="K16" s="71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1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71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/>
      <c r="E25" s="71" t="s">
        <v>28</v>
      </c>
      <c r="F25" s="182"/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3360</v>
      </c>
      <c r="N25" s="183"/>
    </row>
    <row r="26" spans="1:22">
      <c r="A26" s="5"/>
      <c r="B26" s="22" t="s">
        <v>32</v>
      </c>
      <c r="C26" s="6"/>
      <c r="D26" s="25"/>
      <c r="E26" s="71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71" t="s">
        <v>28</v>
      </c>
      <c r="G27" s="141" t="s">
        <v>96</v>
      </c>
      <c r="H27" s="141"/>
      <c r="I27" s="141"/>
      <c r="J27" s="27">
        <v>260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33</v>
      </c>
      <c r="H28" s="141"/>
      <c r="I28" s="141"/>
      <c r="J28" s="27">
        <v>260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71" t="s">
        <v>28</v>
      </c>
      <c r="G29" s="141" t="s">
        <v>35</v>
      </c>
      <c r="H29" s="141"/>
      <c r="I29" s="141"/>
      <c r="J29" s="27">
        <v>200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71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71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71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71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71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71" t="s">
        <v>28</v>
      </c>
      <c r="G40" s="158"/>
      <c r="H40" s="158"/>
      <c r="I40" s="158"/>
      <c r="J40" s="31"/>
      <c r="K40" s="6" t="s">
        <v>34</v>
      </c>
      <c r="L40" s="77"/>
      <c r="M40" s="172">
        <f>M25</f>
        <v>3360</v>
      </c>
      <c r="N40" s="173"/>
    </row>
    <row r="41" spans="1:18">
      <c r="A41" s="5"/>
      <c r="B41" s="5"/>
      <c r="C41" s="158"/>
      <c r="D41" s="158"/>
      <c r="E41" s="158"/>
      <c r="F41" s="71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225*2</f>
        <v>450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720</v>
      </c>
      <c r="K43" s="42"/>
      <c r="L43" s="72" t="s">
        <v>32</v>
      </c>
      <c r="M43" s="165">
        <f>J43*J44</f>
        <v>1152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73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72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77"/>
      <c r="F46" s="148">
        <v>0</v>
      </c>
      <c r="G46" s="149"/>
      <c r="H46" s="72"/>
      <c r="I46" s="72"/>
      <c r="J46" s="72"/>
      <c r="K46" s="6" t="s">
        <v>44</v>
      </c>
      <c r="L46" s="77"/>
      <c r="M46" s="156">
        <f>M43+M42+M40+M44+M45</f>
        <v>4962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77"/>
      <c r="F47" s="150">
        <v>0</v>
      </c>
      <c r="G47" s="151"/>
      <c r="H47" s="72"/>
      <c r="I47" s="72"/>
      <c r="J47" s="72"/>
      <c r="K47" s="6" t="s">
        <v>46</v>
      </c>
      <c r="L47" s="77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77"/>
      <c r="F48" s="169">
        <f>SUM(F46:G47)</f>
        <v>0</v>
      </c>
      <c r="G48" s="170"/>
      <c r="H48" s="72"/>
      <c r="I48" s="72"/>
      <c r="J48" s="72"/>
      <c r="K48" s="6"/>
      <c r="L48" s="77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77"/>
      <c r="F49" s="150">
        <v>0</v>
      </c>
      <c r="G49" s="151"/>
      <c r="H49" s="72"/>
      <c r="I49" s="72"/>
      <c r="J49" s="72"/>
      <c r="K49" s="6"/>
      <c r="L49" s="77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77"/>
      <c r="F50" s="169">
        <f>SUM(F48:G49)</f>
        <v>0</v>
      </c>
      <c r="G50" s="170"/>
      <c r="H50" s="72"/>
      <c r="I50" s="72"/>
      <c r="J50" s="72"/>
      <c r="K50" s="6"/>
      <c r="L50" s="77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77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77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77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77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77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77"/>
      <c r="F56" s="154">
        <f>+M46-F55</f>
        <v>4962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4962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70"/>
      <c r="C59" s="71"/>
      <c r="D59" s="71"/>
      <c r="E59" s="71"/>
      <c r="F59" s="71"/>
      <c r="G59" s="71"/>
      <c r="H59" s="6"/>
      <c r="I59" s="71"/>
      <c r="J59" s="71"/>
      <c r="K59" s="71"/>
      <c r="L59" s="71"/>
      <c r="M59" s="71"/>
      <c r="N59" s="75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94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88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V78"/>
  <sheetViews>
    <sheetView zoomScaleNormal="100" workbookViewId="0">
      <selection activeCell="U12" sqref="U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8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3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2</v>
      </c>
      <c r="K8" s="16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3060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21"/>
      <c r="B11" s="205">
        <f>$M$9</f>
        <v>3060</v>
      </c>
      <c r="C11" s="206"/>
      <c r="D11" s="207" t="s">
        <v>95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92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26">
        <v>3</v>
      </c>
      <c r="F16" s="16" t="s">
        <v>6</v>
      </c>
      <c r="G16" s="141" t="s">
        <v>65</v>
      </c>
      <c r="H16" s="141"/>
      <c r="I16" s="16" t="s">
        <v>13</v>
      </c>
      <c r="J16" s="26">
        <v>3</v>
      </c>
      <c r="K16" s="16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6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6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6" t="s">
        <v>28</v>
      </c>
      <c r="F25" s="182">
        <v>1120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1120</v>
      </c>
      <c r="N25" s="183"/>
    </row>
    <row r="26" spans="1:22">
      <c r="A26" s="5"/>
      <c r="B26" s="22" t="s">
        <v>32</v>
      </c>
      <c r="C26" s="6"/>
      <c r="D26" s="25"/>
      <c r="E26" s="16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6" t="s">
        <v>28</v>
      </c>
      <c r="G27" s="141" t="s">
        <v>93</v>
      </c>
      <c r="H27" s="141"/>
      <c r="I27" s="141"/>
      <c r="J27" s="27">
        <v>110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93</v>
      </c>
      <c r="D28" s="141"/>
      <c r="E28" s="141"/>
      <c r="F28" s="28" t="s">
        <v>28</v>
      </c>
      <c r="G28" s="141" t="s">
        <v>33</v>
      </c>
      <c r="H28" s="141"/>
      <c r="I28" s="141"/>
      <c r="J28" s="27">
        <v>110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33</v>
      </c>
      <c r="D29" s="141"/>
      <c r="E29" s="141"/>
      <c r="F29" s="16" t="s">
        <v>28</v>
      </c>
      <c r="G29" s="141" t="s">
        <v>93</v>
      </c>
      <c r="H29" s="141"/>
      <c r="I29" s="141"/>
      <c r="J29" s="27">
        <v>110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93</v>
      </c>
      <c r="D30" s="141"/>
      <c r="E30" s="141"/>
      <c r="F30" s="28" t="s">
        <v>28</v>
      </c>
      <c r="G30" s="141" t="s">
        <v>33</v>
      </c>
      <c r="H30" s="141"/>
      <c r="I30" s="141"/>
      <c r="J30" s="27">
        <v>110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35</v>
      </c>
      <c r="D31" s="141"/>
      <c r="E31" s="141"/>
      <c r="F31" s="16" t="s">
        <v>28</v>
      </c>
      <c r="G31" s="141" t="s">
        <v>35</v>
      </c>
      <c r="H31" s="141"/>
      <c r="I31" s="141"/>
      <c r="J31" s="27">
        <v>150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6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6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6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6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6" t="s">
        <v>28</v>
      </c>
      <c r="G40" s="158"/>
      <c r="H40" s="158"/>
      <c r="I40" s="158"/>
      <c r="J40" s="31"/>
      <c r="K40" s="6" t="s">
        <v>34</v>
      </c>
      <c r="L40" s="34"/>
      <c r="M40" s="172">
        <f>M25</f>
        <v>1120</v>
      </c>
      <c r="N40" s="173"/>
    </row>
    <row r="41" spans="1:18">
      <c r="A41" s="5"/>
      <c r="B41" s="5"/>
      <c r="C41" s="158"/>
      <c r="D41" s="158"/>
      <c r="E41" s="158"/>
      <c r="F41" s="16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249*4</f>
        <v>996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590</v>
      </c>
      <c r="K43" s="42"/>
      <c r="L43" s="43" t="s">
        <v>32</v>
      </c>
      <c r="M43" s="165">
        <f>J43*J44</f>
        <v>944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4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34"/>
      <c r="F46" s="148">
        <v>0</v>
      </c>
      <c r="G46" s="149"/>
      <c r="H46" s="43"/>
      <c r="I46" s="43"/>
      <c r="J46" s="43"/>
      <c r="K46" s="6" t="s">
        <v>44</v>
      </c>
      <c r="L46" s="34"/>
      <c r="M46" s="156">
        <f>M43+M42+M40+M44+M45</f>
        <v>3060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34"/>
      <c r="F47" s="150">
        <v>0</v>
      </c>
      <c r="G47" s="151"/>
      <c r="H47" s="43"/>
      <c r="I47" s="43"/>
      <c r="J47" s="43"/>
      <c r="K47" s="6" t="s">
        <v>46</v>
      </c>
      <c r="L47" s="34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34"/>
      <c r="F48" s="169">
        <f>SUM(F46:G47)</f>
        <v>0</v>
      </c>
      <c r="G48" s="170"/>
      <c r="H48" s="43"/>
      <c r="I48" s="43"/>
      <c r="J48" s="43"/>
      <c r="K48" s="6"/>
      <c r="L48" s="34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34"/>
      <c r="F49" s="150">
        <v>0</v>
      </c>
      <c r="G49" s="151"/>
      <c r="H49" s="43"/>
      <c r="I49" s="43"/>
      <c r="J49" s="43"/>
      <c r="K49" s="6"/>
      <c r="L49" s="34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34"/>
      <c r="F50" s="169">
        <f>SUM(F48:G49)</f>
        <v>0</v>
      </c>
      <c r="G50" s="170"/>
      <c r="H50" s="43"/>
      <c r="I50" s="43"/>
      <c r="J50" s="43"/>
      <c r="K50" s="6"/>
      <c r="L50" s="34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34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34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34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34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34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34"/>
      <c r="F56" s="154">
        <f>+M46-F55</f>
        <v>3060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3060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63"/>
      <c r="C59" s="16"/>
      <c r="D59" s="16"/>
      <c r="E59" s="16"/>
      <c r="F59" s="16"/>
      <c r="G59" s="16"/>
      <c r="H59" s="6"/>
      <c r="I59" s="16"/>
      <c r="J59" s="16"/>
      <c r="K59" s="16"/>
      <c r="L59" s="16"/>
      <c r="M59" s="16"/>
      <c r="N59" s="64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94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88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7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3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2</v>
      </c>
      <c r="K8" s="16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2234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21"/>
      <c r="B11" s="205">
        <f>$M$9</f>
        <v>2234</v>
      </c>
      <c r="C11" s="206"/>
      <c r="D11" s="207" t="s">
        <v>91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78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26">
        <v>2</v>
      </c>
      <c r="F16" s="16" t="s">
        <v>6</v>
      </c>
      <c r="G16" s="141" t="s">
        <v>65</v>
      </c>
      <c r="H16" s="141"/>
      <c r="I16" s="16" t="s">
        <v>13</v>
      </c>
      <c r="J16" s="26">
        <v>2</v>
      </c>
      <c r="K16" s="16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6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6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6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1200</v>
      </c>
      <c r="N25" s="183"/>
    </row>
    <row r="26" spans="1:22">
      <c r="A26" s="5"/>
      <c r="B26" s="22" t="s">
        <v>32</v>
      </c>
      <c r="C26" s="6"/>
      <c r="D26" s="25"/>
      <c r="E26" s="16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6" t="s">
        <v>28</v>
      </c>
      <c r="G27" s="141" t="s">
        <v>66</v>
      </c>
      <c r="H27" s="141"/>
      <c r="I27" s="141"/>
      <c r="J27" s="27">
        <v>185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67</v>
      </c>
      <c r="D28" s="141"/>
      <c r="E28" s="141"/>
      <c r="F28" s="28" t="s">
        <v>28</v>
      </c>
      <c r="G28" s="141" t="s">
        <v>33</v>
      </c>
      <c r="H28" s="141"/>
      <c r="I28" s="141"/>
      <c r="J28" s="27">
        <v>185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16" t="s">
        <v>28</v>
      </c>
      <c r="G29" s="141" t="s">
        <v>35</v>
      </c>
      <c r="H29" s="141"/>
      <c r="I29" s="141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6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6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6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6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6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6" t="s">
        <v>28</v>
      </c>
      <c r="G40" s="158"/>
      <c r="H40" s="158"/>
      <c r="I40" s="158"/>
      <c r="J40" s="31"/>
      <c r="K40" s="6" t="s">
        <v>34</v>
      </c>
      <c r="L40" s="34"/>
      <c r="M40" s="172">
        <f>M25</f>
        <v>1200</v>
      </c>
      <c r="N40" s="173"/>
    </row>
    <row r="41" spans="1:18">
      <c r="A41" s="5"/>
      <c r="B41" s="5"/>
      <c r="C41" s="158"/>
      <c r="D41" s="158"/>
      <c r="E41" s="158"/>
      <c r="F41" s="16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470</v>
      </c>
      <c r="K43" s="42"/>
      <c r="L43" s="43" t="s">
        <v>32</v>
      </c>
      <c r="M43" s="165">
        <f>J43*J44</f>
        <v>1034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4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34"/>
      <c r="F46" s="148">
        <v>0</v>
      </c>
      <c r="G46" s="149"/>
      <c r="H46" s="43"/>
      <c r="I46" s="43"/>
      <c r="J46" s="43"/>
      <c r="K46" s="6" t="s">
        <v>44</v>
      </c>
      <c r="L46" s="34"/>
      <c r="M46" s="156">
        <f>M43+M42+M40+M44+M45</f>
        <v>2234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34"/>
      <c r="F47" s="150">
        <v>0</v>
      </c>
      <c r="G47" s="151"/>
      <c r="H47" s="43"/>
      <c r="I47" s="43"/>
      <c r="J47" s="43"/>
      <c r="K47" s="6" t="s">
        <v>46</v>
      </c>
      <c r="L47" s="34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34"/>
      <c r="F48" s="169">
        <f>SUM(F46:G47)</f>
        <v>0</v>
      </c>
      <c r="G48" s="170"/>
      <c r="H48" s="43"/>
      <c r="I48" s="43"/>
      <c r="J48" s="43"/>
      <c r="K48" s="6"/>
      <c r="L48" s="34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34"/>
      <c r="F49" s="150">
        <v>0</v>
      </c>
      <c r="G49" s="151"/>
      <c r="H49" s="43"/>
      <c r="I49" s="43"/>
      <c r="J49" s="43"/>
      <c r="K49" s="6"/>
      <c r="L49" s="34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34"/>
      <c r="F50" s="169">
        <f>SUM(F48:G49)</f>
        <v>0</v>
      </c>
      <c r="G50" s="170"/>
      <c r="H50" s="43"/>
      <c r="I50" s="43"/>
      <c r="J50" s="43"/>
      <c r="K50" s="6"/>
      <c r="L50" s="34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34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34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34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34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34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34"/>
      <c r="F56" s="154">
        <f>+M46-F55</f>
        <v>2234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2234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63"/>
      <c r="C59" s="16"/>
      <c r="D59" s="16"/>
      <c r="E59" s="16"/>
      <c r="F59" s="16"/>
      <c r="G59" s="16"/>
      <c r="H59" s="6"/>
      <c r="I59" s="16"/>
      <c r="J59" s="16"/>
      <c r="K59" s="16"/>
      <c r="L59" s="16"/>
      <c r="M59" s="16"/>
      <c r="N59" s="64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89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90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V78"/>
  <sheetViews>
    <sheetView topLeftCell="A33" zoomScaleNormal="100" workbookViewId="0">
      <selection activeCell="W43" sqref="W4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6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3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</v>
      </c>
      <c r="K8" s="1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640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205">
        <f>$M$9</f>
        <v>640</v>
      </c>
      <c r="C11" s="206"/>
      <c r="D11" s="207" t="s">
        <v>85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78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8">
        <v>2</v>
      </c>
      <c r="F16" s="15" t="s">
        <v>6</v>
      </c>
      <c r="G16" s="141" t="s">
        <v>65</v>
      </c>
      <c r="H16" s="141"/>
      <c r="I16" s="15" t="s">
        <v>13</v>
      </c>
      <c r="J16" s="18">
        <v>2</v>
      </c>
      <c r="K16" s="1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5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5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640</v>
      </c>
      <c r="N25" s="183"/>
    </row>
    <row r="26" spans="1:22">
      <c r="A26" s="5"/>
      <c r="B26" s="22" t="s">
        <v>32</v>
      </c>
      <c r="C26" s="6"/>
      <c r="D26" s="25"/>
      <c r="E26" s="1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5" t="s">
        <v>28</v>
      </c>
      <c r="G27" s="141" t="s">
        <v>67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67</v>
      </c>
      <c r="D28" s="141"/>
      <c r="E28" s="141"/>
      <c r="F28" s="28" t="s">
        <v>28</v>
      </c>
      <c r="G28" s="141" t="s">
        <v>73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73</v>
      </c>
      <c r="D29" s="141"/>
      <c r="E29" s="141"/>
      <c r="F29" s="15" t="s">
        <v>28</v>
      </c>
      <c r="G29" s="141" t="s">
        <v>33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5" t="s">
        <v>28</v>
      </c>
      <c r="G40" s="158"/>
      <c r="H40" s="158"/>
      <c r="I40" s="158"/>
      <c r="J40" s="31"/>
      <c r="K40" s="6" t="s">
        <v>34</v>
      </c>
      <c r="L40" s="34"/>
      <c r="M40" s="172">
        <f>M25</f>
        <v>640</v>
      </c>
      <c r="N40" s="173"/>
    </row>
    <row r="41" spans="1:18">
      <c r="A41" s="5"/>
      <c r="B41" s="5"/>
      <c r="C41" s="158"/>
      <c r="D41" s="158"/>
      <c r="E41" s="158"/>
      <c r="F41" s="1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43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4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34"/>
      <c r="F46" s="148">
        <v>0</v>
      </c>
      <c r="G46" s="149"/>
      <c r="H46" s="43"/>
      <c r="I46" s="43"/>
      <c r="J46" s="43"/>
      <c r="K46" s="6" t="s">
        <v>44</v>
      </c>
      <c r="L46" s="34"/>
      <c r="M46" s="156">
        <f>M43+M42+M40+M44+M45</f>
        <v>640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34"/>
      <c r="F47" s="150">
        <v>0</v>
      </c>
      <c r="G47" s="151"/>
      <c r="H47" s="43"/>
      <c r="I47" s="43"/>
      <c r="J47" s="43"/>
      <c r="K47" s="6" t="s">
        <v>46</v>
      </c>
      <c r="L47" s="34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34"/>
      <c r="F48" s="169">
        <f>SUM(F46:G47)</f>
        <v>0</v>
      </c>
      <c r="G48" s="170"/>
      <c r="H48" s="43"/>
      <c r="I48" s="43"/>
      <c r="J48" s="43"/>
      <c r="K48" s="6"/>
      <c r="L48" s="34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34"/>
      <c r="F49" s="150">
        <v>0</v>
      </c>
      <c r="G49" s="151"/>
      <c r="H49" s="43"/>
      <c r="I49" s="43"/>
      <c r="J49" s="43"/>
      <c r="K49" s="6"/>
      <c r="L49" s="34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34"/>
      <c r="F50" s="169">
        <f>SUM(F48:G49)</f>
        <v>0</v>
      </c>
      <c r="G50" s="170"/>
      <c r="H50" s="43"/>
      <c r="I50" s="43"/>
      <c r="J50" s="43"/>
      <c r="K50" s="6"/>
      <c r="L50" s="34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34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34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34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34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34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34"/>
      <c r="F56" s="154">
        <f>+M46-F55</f>
        <v>640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640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63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4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86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87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S20" sqref="S2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41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9"/>
      <c r="M4" s="12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9" t="s">
        <v>3</v>
      </c>
      <c r="M5" s="12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15</v>
      </c>
      <c r="K8" s="127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640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32"/>
      <c r="B11" s="205">
        <f>$M$9</f>
        <v>640</v>
      </c>
      <c r="C11" s="206"/>
      <c r="D11" s="207" t="s">
        <v>208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205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30">
        <v>16</v>
      </c>
      <c r="F16" s="127" t="s">
        <v>6</v>
      </c>
      <c r="G16" s="141" t="s">
        <v>65</v>
      </c>
      <c r="H16" s="141"/>
      <c r="I16" s="127" t="s">
        <v>13</v>
      </c>
      <c r="J16" s="130">
        <v>16</v>
      </c>
      <c r="K16" s="127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7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27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27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640</v>
      </c>
      <c r="N25" s="183"/>
    </row>
    <row r="26" spans="1:22">
      <c r="A26" s="5"/>
      <c r="B26" s="22" t="s">
        <v>32</v>
      </c>
      <c r="C26" s="6"/>
      <c r="D26" s="25"/>
      <c r="E26" s="127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27" t="s">
        <v>28</v>
      </c>
      <c r="G27" s="141" t="s">
        <v>173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173</v>
      </c>
      <c r="D28" s="141"/>
      <c r="E28" s="141"/>
      <c r="F28" s="28" t="s">
        <v>28</v>
      </c>
      <c r="G28" s="141" t="s">
        <v>136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127" t="s">
        <v>28</v>
      </c>
      <c r="G29" s="141" t="s">
        <v>35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27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27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27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27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27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27" t="s">
        <v>28</v>
      </c>
      <c r="G40" s="158"/>
      <c r="H40" s="158"/>
      <c r="I40" s="158"/>
      <c r="J40" s="31"/>
      <c r="K40" s="6" t="s">
        <v>34</v>
      </c>
      <c r="L40" s="133"/>
      <c r="M40" s="172">
        <f>M25</f>
        <v>640</v>
      </c>
      <c r="N40" s="173"/>
    </row>
    <row r="41" spans="1:18">
      <c r="A41" s="5"/>
      <c r="B41" s="5"/>
      <c r="C41" s="158"/>
      <c r="D41" s="158"/>
      <c r="E41" s="158"/>
      <c r="F41" s="127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128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29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28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33"/>
      <c r="F46" s="148">
        <v>0</v>
      </c>
      <c r="G46" s="149"/>
      <c r="H46" s="128"/>
      <c r="I46" s="128"/>
      <c r="J46" s="128"/>
      <c r="K46" s="6" t="s">
        <v>44</v>
      </c>
      <c r="L46" s="133"/>
      <c r="M46" s="156">
        <f>M43+M42+M40+M44+M45</f>
        <v>640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33"/>
      <c r="F47" s="150">
        <v>0</v>
      </c>
      <c r="G47" s="151"/>
      <c r="H47" s="128"/>
      <c r="I47" s="128"/>
      <c r="J47" s="128"/>
      <c r="K47" s="6" t="s">
        <v>46</v>
      </c>
      <c r="L47" s="13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33"/>
      <c r="F48" s="169">
        <f>SUM(F46:G47)</f>
        <v>0</v>
      </c>
      <c r="G48" s="170"/>
      <c r="H48" s="128"/>
      <c r="I48" s="128"/>
      <c r="J48" s="128"/>
      <c r="K48" s="6"/>
      <c r="L48" s="13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33"/>
      <c r="F49" s="150">
        <v>0</v>
      </c>
      <c r="G49" s="151"/>
      <c r="H49" s="128"/>
      <c r="I49" s="128"/>
      <c r="J49" s="128"/>
      <c r="K49" s="6"/>
      <c r="L49" s="13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33"/>
      <c r="F50" s="169">
        <f>SUM(F48:G49)</f>
        <v>0</v>
      </c>
      <c r="G50" s="170"/>
      <c r="H50" s="128"/>
      <c r="I50" s="128"/>
      <c r="J50" s="128"/>
      <c r="K50" s="6"/>
      <c r="L50" s="13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3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3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3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3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3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33"/>
      <c r="F56" s="154">
        <f>+M46-F55</f>
        <v>640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640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26"/>
      <c r="C59" s="127"/>
      <c r="D59" s="127"/>
      <c r="E59" s="127"/>
      <c r="F59" s="127"/>
      <c r="G59" s="127"/>
      <c r="H59" s="6"/>
      <c r="I59" s="127"/>
      <c r="J59" s="127"/>
      <c r="K59" s="127"/>
      <c r="L59" s="127"/>
      <c r="M59" s="127"/>
      <c r="N59" s="13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152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153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B58:G58"/>
    <mergeCell ref="I58:N58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5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3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</v>
      </c>
      <c r="K8" s="1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880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205">
        <f>$M$9</f>
        <v>880</v>
      </c>
      <c r="C11" s="206"/>
      <c r="D11" s="207" t="s">
        <v>84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78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8">
        <v>2</v>
      </c>
      <c r="F16" s="15" t="s">
        <v>6</v>
      </c>
      <c r="G16" s="141" t="s">
        <v>65</v>
      </c>
      <c r="H16" s="141"/>
      <c r="I16" s="15" t="s">
        <v>13</v>
      </c>
      <c r="J16" s="18">
        <v>2</v>
      </c>
      <c r="K16" s="1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5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5" t="s">
        <v>28</v>
      </c>
      <c r="F25" s="182">
        <v>880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880</v>
      </c>
      <c r="N25" s="183"/>
    </row>
    <row r="26" spans="1:22">
      <c r="A26" s="5"/>
      <c r="B26" s="22" t="s">
        <v>32</v>
      </c>
      <c r="C26" s="6"/>
      <c r="D26" s="25"/>
      <c r="E26" s="1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5" t="s">
        <v>28</v>
      </c>
      <c r="G27" s="141" t="s">
        <v>67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67</v>
      </c>
      <c r="D28" s="141"/>
      <c r="E28" s="141"/>
      <c r="F28" s="28" t="s">
        <v>28</v>
      </c>
      <c r="G28" s="141" t="s">
        <v>73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73</v>
      </c>
      <c r="D29" s="141"/>
      <c r="E29" s="141"/>
      <c r="F29" s="15" t="s">
        <v>28</v>
      </c>
      <c r="G29" s="141" t="s">
        <v>33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5" t="s">
        <v>28</v>
      </c>
      <c r="G40" s="158"/>
      <c r="H40" s="158"/>
      <c r="I40" s="158"/>
      <c r="J40" s="31"/>
      <c r="K40" s="6" t="s">
        <v>34</v>
      </c>
      <c r="L40" s="34"/>
      <c r="M40" s="172">
        <f>M25</f>
        <v>880</v>
      </c>
      <c r="N40" s="173"/>
    </row>
    <row r="41" spans="1:18">
      <c r="A41" s="5"/>
      <c r="B41" s="5"/>
      <c r="C41" s="158"/>
      <c r="D41" s="158"/>
      <c r="E41" s="158"/>
      <c r="F41" s="1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43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4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34"/>
      <c r="F46" s="148">
        <v>0</v>
      </c>
      <c r="G46" s="149"/>
      <c r="H46" s="43"/>
      <c r="I46" s="43"/>
      <c r="J46" s="43"/>
      <c r="K46" s="6" t="s">
        <v>44</v>
      </c>
      <c r="L46" s="34"/>
      <c r="M46" s="156">
        <f>M43+M42+M40+M44+M45</f>
        <v>880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34"/>
      <c r="F47" s="150">
        <v>0</v>
      </c>
      <c r="G47" s="151"/>
      <c r="H47" s="43"/>
      <c r="I47" s="43"/>
      <c r="J47" s="43"/>
      <c r="K47" s="6" t="s">
        <v>46</v>
      </c>
      <c r="L47" s="34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34"/>
      <c r="F48" s="169">
        <f>SUM(F46:G47)</f>
        <v>0</v>
      </c>
      <c r="G48" s="170"/>
      <c r="H48" s="43"/>
      <c r="I48" s="43"/>
      <c r="J48" s="43"/>
      <c r="K48" s="6"/>
      <c r="L48" s="34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34"/>
      <c r="F49" s="150">
        <v>0</v>
      </c>
      <c r="G49" s="151"/>
      <c r="H49" s="43"/>
      <c r="I49" s="43"/>
      <c r="J49" s="43"/>
      <c r="K49" s="6"/>
      <c r="L49" s="34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34"/>
      <c r="F50" s="169">
        <f>SUM(F48:G49)</f>
        <v>0</v>
      </c>
      <c r="G50" s="170"/>
      <c r="H50" s="43"/>
      <c r="I50" s="43"/>
      <c r="J50" s="43"/>
      <c r="K50" s="6"/>
      <c r="L50" s="34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34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34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34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34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34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34"/>
      <c r="F56" s="154">
        <f>+M46-F55</f>
        <v>880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880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63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4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82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83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V78"/>
  <sheetViews>
    <sheetView topLeftCell="A7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4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3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</v>
      </c>
      <c r="K8" s="1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1995.2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205">
        <f>$M$9</f>
        <v>1995.2</v>
      </c>
      <c r="C11" s="206"/>
      <c r="D11" s="207" t="s">
        <v>79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78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8">
        <v>2</v>
      </c>
      <c r="F16" s="15" t="s">
        <v>6</v>
      </c>
      <c r="G16" s="141" t="s">
        <v>65</v>
      </c>
      <c r="H16" s="141"/>
      <c r="I16" s="15" t="s">
        <v>13</v>
      </c>
      <c r="J16" s="18">
        <v>2</v>
      </c>
      <c r="K16" s="1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5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5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1200</v>
      </c>
      <c r="N25" s="183"/>
    </row>
    <row r="26" spans="1:22">
      <c r="A26" s="5"/>
      <c r="B26" s="22" t="s">
        <v>32</v>
      </c>
      <c r="C26" s="6"/>
      <c r="D26" s="25"/>
      <c r="E26" s="1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5" t="s">
        <v>28</v>
      </c>
      <c r="G27" s="141" t="s">
        <v>67</v>
      </c>
      <c r="H27" s="141"/>
      <c r="I27" s="141"/>
      <c r="J27" s="27">
        <v>185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67</v>
      </c>
      <c r="D28" s="141"/>
      <c r="E28" s="141"/>
      <c r="F28" s="28" t="s">
        <v>28</v>
      </c>
      <c r="G28" s="141" t="s">
        <v>73</v>
      </c>
      <c r="H28" s="141"/>
      <c r="I28" s="141"/>
      <c r="J28" s="27">
        <v>15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73</v>
      </c>
      <c r="D29" s="141"/>
      <c r="E29" s="141"/>
      <c r="F29" s="15" t="s">
        <v>28</v>
      </c>
      <c r="G29" s="141" t="s">
        <v>33</v>
      </c>
      <c r="H29" s="141"/>
      <c r="I29" s="141"/>
      <c r="J29" s="27">
        <v>197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>
        <v>100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5" t="s">
        <v>28</v>
      </c>
      <c r="G40" s="158"/>
      <c r="H40" s="158"/>
      <c r="I40" s="158"/>
      <c r="J40" s="31"/>
      <c r="K40" s="6" t="s">
        <v>34</v>
      </c>
      <c r="L40" s="34"/>
      <c r="M40" s="172">
        <f>M25</f>
        <v>1200</v>
      </c>
      <c r="N40" s="173"/>
    </row>
    <row r="41" spans="1:18">
      <c r="A41" s="5"/>
      <c r="B41" s="5"/>
      <c r="C41" s="158"/>
      <c r="D41" s="158"/>
      <c r="E41" s="158"/>
      <c r="F41" s="1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497</v>
      </c>
      <c r="K43" s="42"/>
      <c r="L43" s="43" t="s">
        <v>32</v>
      </c>
      <c r="M43" s="165">
        <f>J43*J44</f>
        <v>795.2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4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34"/>
      <c r="F46" s="148">
        <v>0</v>
      </c>
      <c r="G46" s="149"/>
      <c r="H46" s="43"/>
      <c r="I46" s="43"/>
      <c r="J46" s="43"/>
      <c r="K46" s="6" t="s">
        <v>44</v>
      </c>
      <c r="L46" s="34"/>
      <c r="M46" s="156">
        <f>M43+M42+M40+M44+M45</f>
        <v>1995.2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34"/>
      <c r="F47" s="150">
        <v>0</v>
      </c>
      <c r="G47" s="151"/>
      <c r="H47" s="43"/>
      <c r="I47" s="43"/>
      <c r="J47" s="43"/>
      <c r="K47" s="6" t="s">
        <v>46</v>
      </c>
      <c r="L47" s="34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34"/>
      <c r="F48" s="169">
        <f>SUM(F46:G47)</f>
        <v>0</v>
      </c>
      <c r="G48" s="170"/>
      <c r="H48" s="43"/>
      <c r="I48" s="43"/>
      <c r="J48" s="43"/>
      <c r="K48" s="6"/>
      <c r="L48" s="34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34"/>
      <c r="F49" s="150">
        <v>0</v>
      </c>
      <c r="G49" s="151"/>
      <c r="H49" s="43"/>
      <c r="I49" s="43"/>
      <c r="J49" s="43"/>
      <c r="K49" s="6"/>
      <c r="L49" s="34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34"/>
      <c r="F50" s="169">
        <f>SUM(F48:G49)</f>
        <v>0</v>
      </c>
      <c r="G50" s="170"/>
      <c r="H50" s="43"/>
      <c r="I50" s="43"/>
      <c r="J50" s="43"/>
      <c r="K50" s="6"/>
      <c r="L50" s="34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34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34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34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34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34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34"/>
      <c r="F56" s="154">
        <f>+M46-F55</f>
        <v>1995.2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1995.2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63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4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80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81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3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</v>
      </c>
      <c r="K8" s="1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1995.2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205">
        <f>$M$9</f>
        <v>1995.2</v>
      </c>
      <c r="C11" s="206"/>
      <c r="D11" s="207" t="s">
        <v>79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78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8">
        <v>2</v>
      </c>
      <c r="F16" s="15" t="s">
        <v>6</v>
      </c>
      <c r="G16" s="141" t="s">
        <v>65</v>
      </c>
      <c r="H16" s="141"/>
      <c r="I16" s="15" t="s">
        <v>13</v>
      </c>
      <c r="J16" s="18">
        <v>2</v>
      </c>
      <c r="K16" s="1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5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5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1200</v>
      </c>
      <c r="N25" s="183"/>
    </row>
    <row r="26" spans="1:22">
      <c r="A26" s="5"/>
      <c r="B26" s="22" t="s">
        <v>32</v>
      </c>
      <c r="C26" s="6"/>
      <c r="D26" s="25"/>
      <c r="E26" s="1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5" t="s">
        <v>28</v>
      </c>
      <c r="G27" s="141" t="s">
        <v>73</v>
      </c>
      <c r="H27" s="141"/>
      <c r="I27" s="141"/>
      <c r="J27" s="27">
        <v>197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73</v>
      </c>
      <c r="D28" s="141"/>
      <c r="E28" s="141"/>
      <c r="F28" s="28" t="s">
        <v>28</v>
      </c>
      <c r="G28" s="141" t="s">
        <v>67</v>
      </c>
      <c r="H28" s="141"/>
      <c r="I28" s="141"/>
      <c r="J28" s="27">
        <v>15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67</v>
      </c>
      <c r="D29" s="141"/>
      <c r="E29" s="141"/>
      <c r="F29" s="15" t="s">
        <v>28</v>
      </c>
      <c r="G29" s="141" t="s">
        <v>33</v>
      </c>
      <c r="H29" s="141"/>
      <c r="I29" s="141"/>
      <c r="J29" s="27">
        <v>185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>
        <v>100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5" t="s">
        <v>28</v>
      </c>
      <c r="G40" s="158"/>
      <c r="H40" s="158"/>
      <c r="I40" s="158"/>
      <c r="J40" s="31"/>
      <c r="K40" s="6" t="s">
        <v>34</v>
      </c>
      <c r="L40" s="34"/>
      <c r="M40" s="172">
        <f>M25</f>
        <v>1200</v>
      </c>
      <c r="N40" s="173"/>
    </row>
    <row r="41" spans="1:18">
      <c r="A41" s="5"/>
      <c r="B41" s="5"/>
      <c r="C41" s="158"/>
      <c r="D41" s="158"/>
      <c r="E41" s="158"/>
      <c r="F41" s="1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497</v>
      </c>
      <c r="K43" s="42"/>
      <c r="L43" s="43" t="s">
        <v>32</v>
      </c>
      <c r="M43" s="165">
        <f>J43*J44</f>
        <v>795.2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4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34"/>
      <c r="F46" s="148">
        <v>0</v>
      </c>
      <c r="G46" s="149"/>
      <c r="H46" s="43"/>
      <c r="I46" s="43"/>
      <c r="J46" s="43"/>
      <c r="K46" s="6" t="s">
        <v>44</v>
      </c>
      <c r="L46" s="34"/>
      <c r="M46" s="156">
        <f>M43+M42+M40+M44+M45</f>
        <v>1995.2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34"/>
      <c r="F47" s="150">
        <v>0</v>
      </c>
      <c r="G47" s="151"/>
      <c r="H47" s="43"/>
      <c r="I47" s="43"/>
      <c r="J47" s="43"/>
      <c r="K47" s="6" t="s">
        <v>46</v>
      </c>
      <c r="L47" s="34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34"/>
      <c r="F48" s="169">
        <f>SUM(F46:G47)</f>
        <v>0</v>
      </c>
      <c r="G48" s="170"/>
      <c r="H48" s="43"/>
      <c r="I48" s="43"/>
      <c r="J48" s="43"/>
      <c r="K48" s="6"/>
      <c r="L48" s="34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34"/>
      <c r="F49" s="150">
        <v>0</v>
      </c>
      <c r="G49" s="151"/>
      <c r="H49" s="43"/>
      <c r="I49" s="43"/>
      <c r="J49" s="43"/>
      <c r="K49" s="6"/>
      <c r="L49" s="34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34"/>
      <c r="F50" s="169">
        <f>SUM(F48:G49)</f>
        <v>0</v>
      </c>
      <c r="G50" s="170"/>
      <c r="H50" s="43"/>
      <c r="I50" s="43"/>
      <c r="J50" s="43"/>
      <c r="K50" s="6"/>
      <c r="L50" s="34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34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34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34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34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34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34"/>
      <c r="F56" s="154">
        <f>+M46-F55</f>
        <v>1995.2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1995.2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63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4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76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77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V78"/>
  <sheetViews>
    <sheetView topLeftCell="A4" zoomScaleNormal="100" workbookViewId="0">
      <selection activeCell="C27" sqref="C27:J28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2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3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</v>
      </c>
      <c r="K8" s="1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1843.4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205">
        <f>$M$9</f>
        <v>1843.4</v>
      </c>
      <c r="C11" s="206"/>
      <c r="D11" s="207" t="s">
        <v>75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72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8">
        <v>2</v>
      </c>
      <c r="F16" s="15" t="s">
        <v>6</v>
      </c>
      <c r="G16" s="141" t="s">
        <v>65</v>
      </c>
      <c r="H16" s="141"/>
      <c r="I16" s="15" t="s">
        <v>13</v>
      </c>
      <c r="J16" s="18">
        <v>2</v>
      </c>
      <c r="K16" s="1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5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5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640</v>
      </c>
      <c r="N25" s="183"/>
    </row>
    <row r="26" spans="1:22">
      <c r="A26" s="5"/>
      <c r="B26" s="22" t="s">
        <v>32</v>
      </c>
      <c r="C26" s="6"/>
      <c r="D26" s="25"/>
      <c r="E26" s="1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5" t="s">
        <v>28</v>
      </c>
      <c r="G27" s="141" t="s">
        <v>66</v>
      </c>
      <c r="H27" s="141"/>
      <c r="I27" s="141"/>
      <c r="J27" s="27">
        <v>185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67</v>
      </c>
      <c r="D28" s="141"/>
      <c r="E28" s="141"/>
      <c r="F28" s="28" t="s">
        <v>28</v>
      </c>
      <c r="G28" s="141" t="s">
        <v>73</v>
      </c>
      <c r="H28" s="141"/>
      <c r="I28" s="141"/>
      <c r="J28" s="27">
        <v>15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73</v>
      </c>
      <c r="D29" s="141"/>
      <c r="E29" s="141"/>
      <c r="F29" s="15" t="s">
        <v>28</v>
      </c>
      <c r="G29" s="141" t="s">
        <v>33</v>
      </c>
      <c r="H29" s="141"/>
      <c r="I29" s="141"/>
      <c r="J29" s="27">
        <v>197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>
        <v>150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5" t="s">
        <v>28</v>
      </c>
      <c r="G40" s="158"/>
      <c r="H40" s="158"/>
      <c r="I40" s="158"/>
      <c r="J40" s="31"/>
      <c r="K40" s="6" t="s">
        <v>34</v>
      </c>
      <c r="L40" s="34"/>
      <c r="M40" s="172">
        <f>M25</f>
        <v>640</v>
      </c>
      <c r="N40" s="173"/>
    </row>
    <row r="41" spans="1:18">
      <c r="A41" s="5"/>
      <c r="B41" s="5"/>
      <c r="C41" s="158"/>
      <c r="D41" s="158"/>
      <c r="E41" s="158"/>
      <c r="F41" s="1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547</v>
      </c>
      <c r="K43" s="42"/>
      <c r="L43" s="43" t="s">
        <v>32</v>
      </c>
      <c r="M43" s="165">
        <f>J43*J44</f>
        <v>1203.4000000000001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4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34"/>
      <c r="F46" s="148">
        <v>0</v>
      </c>
      <c r="G46" s="149"/>
      <c r="H46" s="43"/>
      <c r="I46" s="43"/>
      <c r="J46" s="43"/>
      <c r="K46" s="6" t="s">
        <v>44</v>
      </c>
      <c r="L46" s="34"/>
      <c r="M46" s="156">
        <f>M43+M42+M40+M44+M45</f>
        <v>1843.4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34"/>
      <c r="F47" s="150">
        <v>0</v>
      </c>
      <c r="G47" s="151"/>
      <c r="H47" s="43"/>
      <c r="I47" s="43"/>
      <c r="J47" s="43"/>
      <c r="K47" s="6" t="s">
        <v>46</v>
      </c>
      <c r="L47" s="34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34"/>
      <c r="F48" s="169">
        <f>SUM(F46:G47)</f>
        <v>0</v>
      </c>
      <c r="G48" s="170"/>
      <c r="H48" s="43"/>
      <c r="I48" s="43"/>
      <c r="J48" s="43"/>
      <c r="K48" s="6"/>
      <c r="L48" s="34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34"/>
      <c r="F49" s="150">
        <v>0</v>
      </c>
      <c r="G49" s="151"/>
      <c r="H49" s="43"/>
      <c r="I49" s="43"/>
      <c r="J49" s="43"/>
      <c r="K49" s="6"/>
      <c r="L49" s="34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34"/>
      <c r="F50" s="169">
        <f>SUM(F48:G49)</f>
        <v>0</v>
      </c>
      <c r="G50" s="170"/>
      <c r="H50" s="43"/>
      <c r="I50" s="43"/>
      <c r="J50" s="43"/>
      <c r="K50" s="6"/>
      <c r="L50" s="34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34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34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34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34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34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34"/>
      <c r="F56" s="154">
        <f>+M46-F55</f>
        <v>1843.4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1843.4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63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4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70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V78"/>
  <sheetViews>
    <sheetView topLeftCell="A7" zoomScaleNormal="100" workbookViewId="0">
      <selection activeCell="R29" sqref="R2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1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3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</v>
      </c>
      <c r="K8" s="15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2403.4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205">
        <f>$M$9</f>
        <v>2403.4</v>
      </c>
      <c r="C11" s="206"/>
      <c r="D11" s="207" t="s">
        <v>74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64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8">
        <v>2</v>
      </c>
      <c r="F16" s="15" t="s">
        <v>6</v>
      </c>
      <c r="G16" s="141" t="s">
        <v>65</v>
      </c>
      <c r="H16" s="141"/>
      <c r="I16" s="15" t="s">
        <v>13</v>
      </c>
      <c r="J16" s="18">
        <v>2</v>
      </c>
      <c r="K16" s="15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5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5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1200</v>
      </c>
      <c r="N25" s="183"/>
    </row>
    <row r="26" spans="1:22">
      <c r="A26" s="5"/>
      <c r="B26" s="22" t="s">
        <v>32</v>
      </c>
      <c r="C26" s="6"/>
      <c r="D26" s="25"/>
      <c r="E26" s="15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5" t="s">
        <v>28</v>
      </c>
      <c r="G27" s="141" t="s">
        <v>66</v>
      </c>
      <c r="H27" s="141"/>
      <c r="I27" s="141"/>
      <c r="J27" s="27">
        <v>185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67</v>
      </c>
      <c r="D28" s="141"/>
      <c r="E28" s="141"/>
      <c r="F28" s="28" t="s">
        <v>28</v>
      </c>
      <c r="G28" s="141" t="s">
        <v>73</v>
      </c>
      <c r="H28" s="141"/>
      <c r="I28" s="141"/>
      <c r="J28" s="27">
        <v>15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73</v>
      </c>
      <c r="D29" s="141"/>
      <c r="E29" s="141"/>
      <c r="F29" s="15" t="s">
        <v>28</v>
      </c>
      <c r="G29" s="141" t="s">
        <v>33</v>
      </c>
      <c r="H29" s="141"/>
      <c r="I29" s="141"/>
      <c r="J29" s="27">
        <v>197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35</v>
      </c>
      <c r="D30" s="141"/>
      <c r="E30" s="141"/>
      <c r="F30" s="28" t="s">
        <v>28</v>
      </c>
      <c r="G30" s="141" t="s">
        <v>35</v>
      </c>
      <c r="H30" s="141"/>
      <c r="I30" s="141"/>
      <c r="J30" s="27">
        <v>150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5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5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5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5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5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5" t="s">
        <v>28</v>
      </c>
      <c r="G40" s="158"/>
      <c r="H40" s="158"/>
      <c r="I40" s="158"/>
      <c r="J40" s="31"/>
      <c r="K40" s="6" t="s">
        <v>34</v>
      </c>
      <c r="L40" s="34"/>
      <c r="M40" s="172">
        <f>M25</f>
        <v>1200</v>
      </c>
      <c r="N40" s="173"/>
    </row>
    <row r="41" spans="1:18">
      <c r="A41" s="5"/>
      <c r="B41" s="5"/>
      <c r="C41" s="158"/>
      <c r="D41" s="158"/>
      <c r="E41" s="158"/>
      <c r="F41" s="15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547</v>
      </c>
      <c r="K43" s="42"/>
      <c r="L43" s="43" t="s">
        <v>32</v>
      </c>
      <c r="M43" s="165">
        <f>J43*J44</f>
        <v>1203.4000000000001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9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43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34"/>
      <c r="F46" s="148">
        <v>0</v>
      </c>
      <c r="G46" s="149"/>
      <c r="H46" s="43"/>
      <c r="I46" s="43"/>
      <c r="J46" s="43"/>
      <c r="K46" s="6" t="s">
        <v>44</v>
      </c>
      <c r="L46" s="34"/>
      <c r="M46" s="156">
        <f>M43+M42+M40+M44+M45</f>
        <v>2403.4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34"/>
      <c r="F47" s="150">
        <v>0</v>
      </c>
      <c r="G47" s="151"/>
      <c r="H47" s="43"/>
      <c r="I47" s="43"/>
      <c r="J47" s="43"/>
      <c r="K47" s="6" t="s">
        <v>46</v>
      </c>
      <c r="L47" s="34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34"/>
      <c r="F48" s="169">
        <f>SUM(F46:G47)</f>
        <v>0</v>
      </c>
      <c r="G48" s="170"/>
      <c r="H48" s="43"/>
      <c r="I48" s="43"/>
      <c r="J48" s="43"/>
      <c r="K48" s="6"/>
      <c r="L48" s="34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34"/>
      <c r="F49" s="150">
        <v>0</v>
      </c>
      <c r="G49" s="151"/>
      <c r="H49" s="43"/>
      <c r="I49" s="43"/>
      <c r="J49" s="43"/>
      <c r="K49" s="6"/>
      <c r="L49" s="34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34"/>
      <c r="F50" s="169">
        <f>SUM(F48:G49)</f>
        <v>0</v>
      </c>
      <c r="G50" s="170"/>
      <c r="H50" s="43"/>
      <c r="I50" s="43"/>
      <c r="J50" s="43"/>
      <c r="K50" s="6"/>
      <c r="L50" s="34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34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34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34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34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34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34"/>
      <c r="F56" s="154">
        <f>+M46-F55</f>
        <v>2403.4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2403.4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63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4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68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69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40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9"/>
      <c r="M4" s="12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9" t="s">
        <v>3</v>
      </c>
      <c r="M5" s="12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15</v>
      </c>
      <c r="K8" s="127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2435.1999999999998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32"/>
      <c r="B11" s="205">
        <f>$M$9</f>
        <v>2435.1999999999998</v>
      </c>
      <c r="C11" s="206"/>
      <c r="D11" s="207" t="s">
        <v>207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205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30">
        <v>16</v>
      </c>
      <c r="F16" s="127" t="s">
        <v>6</v>
      </c>
      <c r="G16" s="141" t="s">
        <v>65</v>
      </c>
      <c r="H16" s="141"/>
      <c r="I16" s="127" t="s">
        <v>13</v>
      </c>
      <c r="J16" s="130">
        <v>16</v>
      </c>
      <c r="K16" s="127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7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27" t="s">
        <v>28</v>
      </c>
      <c r="F24" s="165"/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27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1200</v>
      </c>
      <c r="N25" s="183"/>
    </row>
    <row r="26" spans="1:22">
      <c r="A26" s="5"/>
      <c r="B26" s="22" t="s">
        <v>32</v>
      </c>
      <c r="C26" s="6"/>
      <c r="D26" s="25"/>
      <c r="E26" s="127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27" t="s">
        <v>28</v>
      </c>
      <c r="G27" s="141" t="s">
        <v>173</v>
      </c>
      <c r="H27" s="141"/>
      <c r="I27" s="141"/>
      <c r="J27" s="27">
        <v>336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173</v>
      </c>
      <c r="D28" s="141"/>
      <c r="E28" s="141"/>
      <c r="F28" s="28" t="s">
        <v>28</v>
      </c>
      <c r="G28" s="141" t="s">
        <v>136</v>
      </c>
      <c r="H28" s="141"/>
      <c r="I28" s="141"/>
      <c r="J28" s="27">
        <v>336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127" t="s">
        <v>28</v>
      </c>
      <c r="G29" s="141" t="s">
        <v>35</v>
      </c>
      <c r="H29" s="141"/>
      <c r="I29" s="141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27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27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27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27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27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27" t="s">
        <v>28</v>
      </c>
      <c r="G40" s="158"/>
      <c r="H40" s="158"/>
      <c r="I40" s="158"/>
      <c r="J40" s="31"/>
      <c r="K40" s="6" t="s">
        <v>34</v>
      </c>
      <c r="L40" s="133"/>
      <c r="M40" s="172">
        <f>M25</f>
        <v>1200</v>
      </c>
      <c r="N40" s="173"/>
    </row>
    <row r="41" spans="1:18">
      <c r="A41" s="5"/>
      <c r="B41" s="5"/>
      <c r="C41" s="158"/>
      <c r="D41" s="158"/>
      <c r="E41" s="158"/>
      <c r="F41" s="127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772</v>
      </c>
      <c r="K43" s="42"/>
      <c r="L43" s="128" t="s">
        <v>32</v>
      </c>
      <c r="M43" s="165">
        <f>J43*J44</f>
        <v>1235.2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29" t="s">
        <v>40</v>
      </c>
      <c r="J44" s="46">
        <v>1.6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28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33"/>
      <c r="F46" s="148">
        <v>0</v>
      </c>
      <c r="G46" s="149"/>
      <c r="H46" s="128"/>
      <c r="I46" s="128"/>
      <c r="J46" s="128"/>
      <c r="K46" s="6" t="s">
        <v>44</v>
      </c>
      <c r="L46" s="133"/>
      <c r="M46" s="156">
        <f>M43+M42+M40+M44+M45</f>
        <v>2435.1999999999998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33"/>
      <c r="F47" s="150">
        <v>0</v>
      </c>
      <c r="G47" s="151"/>
      <c r="H47" s="128"/>
      <c r="I47" s="128"/>
      <c r="J47" s="128"/>
      <c r="K47" s="6" t="s">
        <v>46</v>
      </c>
      <c r="L47" s="13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33"/>
      <c r="F48" s="169">
        <f>SUM(F46:G47)</f>
        <v>0</v>
      </c>
      <c r="G48" s="170"/>
      <c r="H48" s="128"/>
      <c r="I48" s="128"/>
      <c r="J48" s="128"/>
      <c r="K48" s="6"/>
      <c r="L48" s="13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33"/>
      <c r="F49" s="150">
        <v>0</v>
      </c>
      <c r="G49" s="151"/>
      <c r="H49" s="128"/>
      <c r="I49" s="128"/>
      <c r="J49" s="128"/>
      <c r="K49" s="6"/>
      <c r="L49" s="13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33"/>
      <c r="F50" s="169">
        <f>SUM(F48:G49)</f>
        <v>0</v>
      </c>
      <c r="G50" s="170"/>
      <c r="H50" s="128"/>
      <c r="I50" s="128"/>
      <c r="J50" s="128"/>
      <c r="K50" s="6"/>
      <c r="L50" s="13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3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3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3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3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3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33"/>
      <c r="F56" s="154">
        <f>+M46-F55</f>
        <v>2435.1999999999998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2435.1999999999998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26"/>
      <c r="C59" s="127"/>
      <c r="D59" s="127"/>
      <c r="E59" s="127"/>
      <c r="F59" s="127"/>
      <c r="G59" s="127"/>
      <c r="H59" s="6"/>
      <c r="I59" s="127"/>
      <c r="J59" s="127"/>
      <c r="K59" s="127"/>
      <c r="L59" s="127"/>
      <c r="M59" s="127"/>
      <c r="N59" s="13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150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206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B58:G58"/>
    <mergeCell ref="I58:N58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J27" sqref="J27:J3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39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9"/>
      <c r="M4" s="12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9" t="s">
        <v>3</v>
      </c>
      <c r="M5" s="12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15</v>
      </c>
      <c r="K8" s="127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7083.4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32"/>
      <c r="B11" s="205">
        <f>$M$9</f>
        <v>7083.4</v>
      </c>
      <c r="C11" s="206"/>
      <c r="D11" s="207" t="s">
        <v>204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198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30">
        <v>29</v>
      </c>
      <c r="F16" s="127" t="s">
        <v>6</v>
      </c>
      <c r="G16" s="141" t="s">
        <v>65</v>
      </c>
      <c r="H16" s="141"/>
      <c r="I16" s="127" t="s">
        <v>13</v>
      </c>
      <c r="J16" s="130">
        <v>2</v>
      </c>
      <c r="K16" s="127" t="s">
        <v>14</v>
      </c>
      <c r="L16" s="141" t="s">
        <v>199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7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127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27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4000</v>
      </c>
      <c r="N25" s="183"/>
    </row>
    <row r="26" spans="1:22">
      <c r="A26" s="5"/>
      <c r="B26" s="22" t="s">
        <v>32</v>
      </c>
      <c r="C26" s="6"/>
      <c r="D26" s="25"/>
      <c r="E26" s="127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27" t="s">
        <v>28</v>
      </c>
      <c r="G27" s="141" t="s">
        <v>107</v>
      </c>
      <c r="H27" s="141"/>
      <c r="I27" s="141"/>
      <c r="J27" s="27">
        <v>240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107</v>
      </c>
      <c r="D28" s="141"/>
      <c r="E28" s="141"/>
      <c r="F28" s="28" t="s">
        <v>28</v>
      </c>
      <c r="G28" s="141" t="s">
        <v>200</v>
      </c>
      <c r="H28" s="141"/>
      <c r="I28" s="141"/>
      <c r="J28" s="27">
        <v>74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200</v>
      </c>
      <c r="D29" s="141"/>
      <c r="E29" s="141"/>
      <c r="F29" s="127" t="s">
        <v>28</v>
      </c>
      <c r="G29" s="141" t="s">
        <v>136</v>
      </c>
      <c r="H29" s="141"/>
      <c r="I29" s="141"/>
      <c r="J29" s="27">
        <v>260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33</v>
      </c>
      <c r="D30" s="141"/>
      <c r="E30" s="141"/>
      <c r="F30" s="28" t="s">
        <v>28</v>
      </c>
      <c r="G30" s="141" t="s">
        <v>201</v>
      </c>
      <c r="H30" s="141"/>
      <c r="I30" s="141"/>
      <c r="J30" s="27">
        <v>218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202</v>
      </c>
      <c r="D31" s="141"/>
      <c r="E31" s="141"/>
      <c r="F31" s="127" t="s">
        <v>28</v>
      </c>
      <c r="G31" s="141" t="s">
        <v>203</v>
      </c>
      <c r="H31" s="141"/>
      <c r="I31" s="141"/>
      <c r="J31" s="27">
        <v>59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 t="s">
        <v>203</v>
      </c>
      <c r="D32" s="141"/>
      <c r="E32" s="141"/>
      <c r="F32" s="28" t="s">
        <v>28</v>
      </c>
      <c r="G32" s="141" t="s">
        <v>33</v>
      </c>
      <c r="H32" s="141"/>
      <c r="I32" s="141"/>
      <c r="J32" s="27">
        <v>246</v>
      </c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 t="s">
        <v>35</v>
      </c>
      <c r="D33" s="158"/>
      <c r="E33" s="158"/>
      <c r="F33" s="28" t="s">
        <v>28</v>
      </c>
      <c r="G33" s="158" t="s">
        <v>35</v>
      </c>
      <c r="H33" s="158"/>
      <c r="I33" s="158"/>
      <c r="J33" s="30">
        <v>100</v>
      </c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27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27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27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27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27" t="s">
        <v>28</v>
      </c>
      <c r="G40" s="158"/>
      <c r="H40" s="158"/>
      <c r="I40" s="158"/>
      <c r="J40" s="31"/>
      <c r="K40" s="6" t="s">
        <v>34</v>
      </c>
      <c r="L40" s="133"/>
      <c r="M40" s="172">
        <f>M25</f>
        <v>4000</v>
      </c>
      <c r="N40" s="173"/>
    </row>
    <row r="41" spans="1:18">
      <c r="A41" s="5"/>
      <c r="B41" s="5"/>
      <c r="C41" s="158"/>
      <c r="D41" s="158"/>
      <c r="E41" s="158"/>
      <c r="F41" s="127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225*2</f>
        <v>450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1197</v>
      </c>
      <c r="K43" s="42"/>
      <c r="L43" s="128" t="s">
        <v>32</v>
      </c>
      <c r="M43" s="165">
        <f>J43*J44</f>
        <v>2633.4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29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28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33"/>
      <c r="F46" s="148">
        <v>0</v>
      </c>
      <c r="G46" s="149"/>
      <c r="H46" s="128"/>
      <c r="I46" s="128"/>
      <c r="J46" s="128"/>
      <c r="K46" s="6" t="s">
        <v>44</v>
      </c>
      <c r="L46" s="133"/>
      <c r="M46" s="156">
        <f>M43+M42+M40+M44+M45</f>
        <v>7083.4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33"/>
      <c r="F47" s="150">
        <v>0</v>
      </c>
      <c r="G47" s="151"/>
      <c r="H47" s="128"/>
      <c r="I47" s="128"/>
      <c r="J47" s="128"/>
      <c r="K47" s="6" t="s">
        <v>46</v>
      </c>
      <c r="L47" s="13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33"/>
      <c r="F48" s="169">
        <f>SUM(F46:G47)</f>
        <v>0</v>
      </c>
      <c r="G48" s="170"/>
      <c r="H48" s="128"/>
      <c r="I48" s="128"/>
      <c r="J48" s="128"/>
      <c r="K48" s="6"/>
      <c r="L48" s="13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33"/>
      <c r="F49" s="150">
        <v>0</v>
      </c>
      <c r="G49" s="151"/>
      <c r="H49" s="128"/>
      <c r="I49" s="128"/>
      <c r="J49" s="128"/>
      <c r="K49" s="6"/>
      <c r="L49" s="13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33"/>
      <c r="F50" s="169">
        <f>SUM(F48:G49)</f>
        <v>0</v>
      </c>
      <c r="G50" s="170"/>
      <c r="H50" s="128"/>
      <c r="I50" s="128"/>
      <c r="J50" s="128"/>
      <c r="K50" s="6"/>
      <c r="L50" s="13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3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3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3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3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3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33"/>
      <c r="F56" s="154">
        <f>+M46-F55</f>
        <v>7083.4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7083.4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26"/>
      <c r="C59" s="127"/>
      <c r="D59" s="127"/>
      <c r="E59" s="127"/>
      <c r="F59" s="127"/>
      <c r="G59" s="127"/>
      <c r="H59" s="6"/>
      <c r="I59" s="127"/>
      <c r="J59" s="127"/>
      <c r="K59" s="127"/>
      <c r="L59" s="127"/>
      <c r="M59" s="127"/>
      <c r="N59" s="13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110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B58:G58"/>
    <mergeCell ref="I58:N58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P6" sqref="P6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38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9"/>
      <c r="M4" s="129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9" t="s">
        <v>3</v>
      </c>
      <c r="M5" s="129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15</v>
      </c>
      <c r="K8" s="127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6524.6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32"/>
      <c r="B11" s="205">
        <f>$M$9</f>
        <v>6524.6</v>
      </c>
      <c r="C11" s="206"/>
      <c r="D11" s="207" t="s">
        <v>197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193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30">
        <v>22</v>
      </c>
      <c r="F16" s="127" t="s">
        <v>6</v>
      </c>
      <c r="G16" s="141" t="s">
        <v>65</v>
      </c>
      <c r="H16" s="141"/>
      <c r="I16" s="127" t="s">
        <v>13</v>
      </c>
      <c r="J16" s="130">
        <v>25</v>
      </c>
      <c r="K16" s="127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7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127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27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4000</v>
      </c>
      <c r="N25" s="183"/>
    </row>
    <row r="26" spans="1:22">
      <c r="A26" s="5"/>
      <c r="B26" s="22" t="s">
        <v>32</v>
      </c>
      <c r="C26" s="6"/>
      <c r="D26" s="25"/>
      <c r="E26" s="127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27" t="s">
        <v>28</v>
      </c>
      <c r="G27" s="141" t="s">
        <v>96</v>
      </c>
      <c r="H27" s="141"/>
      <c r="I27" s="141"/>
      <c r="J27" s="27">
        <v>260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96</v>
      </c>
      <c r="D28" s="141"/>
      <c r="E28" s="141"/>
      <c r="F28" s="28" t="s">
        <v>28</v>
      </c>
      <c r="G28" s="141" t="s">
        <v>105</v>
      </c>
      <c r="H28" s="141"/>
      <c r="I28" s="141"/>
      <c r="J28" s="27">
        <v>62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105</v>
      </c>
      <c r="D29" s="141"/>
      <c r="E29" s="141"/>
      <c r="F29" s="127" t="s">
        <v>28</v>
      </c>
      <c r="G29" s="141" t="s">
        <v>96</v>
      </c>
      <c r="H29" s="141"/>
      <c r="I29" s="141"/>
      <c r="J29" s="27">
        <v>62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96</v>
      </c>
      <c r="D30" s="141"/>
      <c r="E30" s="141"/>
      <c r="F30" s="28" t="s">
        <v>28</v>
      </c>
      <c r="G30" s="141" t="s">
        <v>105</v>
      </c>
      <c r="H30" s="141"/>
      <c r="I30" s="141"/>
      <c r="J30" s="27">
        <v>62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105</v>
      </c>
      <c r="D31" s="141"/>
      <c r="E31" s="141"/>
      <c r="F31" s="127" t="s">
        <v>28</v>
      </c>
      <c r="G31" s="141" t="s">
        <v>96</v>
      </c>
      <c r="H31" s="141"/>
      <c r="I31" s="141"/>
      <c r="J31" s="27">
        <v>62</v>
      </c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 t="s">
        <v>96</v>
      </c>
      <c r="D32" s="141"/>
      <c r="E32" s="141"/>
      <c r="F32" s="28" t="s">
        <v>28</v>
      </c>
      <c r="G32" s="141" t="s">
        <v>194</v>
      </c>
      <c r="H32" s="141"/>
      <c r="I32" s="141"/>
      <c r="J32" s="27">
        <v>33</v>
      </c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 t="s">
        <v>194</v>
      </c>
      <c r="D33" s="158"/>
      <c r="E33" s="158"/>
      <c r="F33" s="28" t="s">
        <v>28</v>
      </c>
      <c r="G33" s="158" t="s">
        <v>96</v>
      </c>
      <c r="H33" s="158"/>
      <c r="I33" s="158"/>
      <c r="J33" s="30">
        <v>33</v>
      </c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 t="s">
        <v>96</v>
      </c>
      <c r="D34" s="141"/>
      <c r="E34" s="141"/>
      <c r="F34" s="28" t="s">
        <v>28</v>
      </c>
      <c r="G34" s="141" t="s">
        <v>195</v>
      </c>
      <c r="H34" s="141"/>
      <c r="I34" s="141"/>
      <c r="J34" s="27">
        <v>17</v>
      </c>
      <c r="K34" s="6" t="s">
        <v>34</v>
      </c>
      <c r="L34" s="6"/>
      <c r="M34" s="6"/>
      <c r="N34" s="13"/>
    </row>
    <row r="35" spans="1:18">
      <c r="A35" s="5"/>
      <c r="B35" s="5"/>
      <c r="C35" s="158" t="s">
        <v>196</v>
      </c>
      <c r="D35" s="158"/>
      <c r="E35" s="158"/>
      <c r="F35" s="28" t="s">
        <v>28</v>
      </c>
      <c r="G35" s="158" t="s">
        <v>33</v>
      </c>
      <c r="H35" s="158"/>
      <c r="I35" s="158"/>
      <c r="J35" s="31">
        <v>252</v>
      </c>
      <c r="K35" s="6" t="s">
        <v>34</v>
      </c>
      <c r="L35" s="6"/>
      <c r="M35" s="6"/>
      <c r="N35" s="13"/>
    </row>
    <row r="36" spans="1:18">
      <c r="A36" s="5"/>
      <c r="B36" s="5"/>
      <c r="C36" s="158" t="s">
        <v>35</v>
      </c>
      <c r="D36" s="158"/>
      <c r="E36" s="158"/>
      <c r="F36" s="127" t="s">
        <v>28</v>
      </c>
      <c r="G36" s="158" t="s">
        <v>35</v>
      </c>
      <c r="H36" s="158"/>
      <c r="I36" s="158"/>
      <c r="J36" s="31">
        <v>100</v>
      </c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27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27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27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27" t="s">
        <v>28</v>
      </c>
      <c r="G40" s="158"/>
      <c r="H40" s="158"/>
      <c r="I40" s="158"/>
      <c r="J40" s="31"/>
      <c r="K40" s="6" t="s">
        <v>34</v>
      </c>
      <c r="L40" s="133"/>
      <c r="M40" s="172">
        <f>M25</f>
        <v>4000</v>
      </c>
      <c r="N40" s="173"/>
    </row>
    <row r="41" spans="1:18">
      <c r="A41" s="5"/>
      <c r="B41" s="5"/>
      <c r="C41" s="158"/>
      <c r="D41" s="158"/>
      <c r="E41" s="158"/>
      <c r="F41" s="127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225*2</f>
        <v>450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943</v>
      </c>
      <c r="K43" s="42"/>
      <c r="L43" s="128" t="s">
        <v>32</v>
      </c>
      <c r="M43" s="165">
        <f>J43*J44</f>
        <v>2074.6000000000004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29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28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33"/>
      <c r="F46" s="148">
        <v>0</v>
      </c>
      <c r="G46" s="149"/>
      <c r="H46" s="128"/>
      <c r="I46" s="128"/>
      <c r="J46" s="128"/>
      <c r="K46" s="6" t="s">
        <v>44</v>
      </c>
      <c r="L46" s="133"/>
      <c r="M46" s="156">
        <f>M43+M42+M40+M44+M45</f>
        <v>6524.6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33"/>
      <c r="F47" s="150">
        <v>0</v>
      </c>
      <c r="G47" s="151"/>
      <c r="H47" s="128"/>
      <c r="I47" s="128"/>
      <c r="J47" s="128"/>
      <c r="K47" s="6" t="s">
        <v>46</v>
      </c>
      <c r="L47" s="13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33"/>
      <c r="F48" s="169">
        <f>SUM(F46:G47)</f>
        <v>0</v>
      </c>
      <c r="G48" s="170"/>
      <c r="H48" s="128"/>
      <c r="I48" s="128"/>
      <c r="J48" s="128"/>
      <c r="K48" s="6"/>
      <c r="L48" s="13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33"/>
      <c r="F49" s="150">
        <v>0</v>
      </c>
      <c r="G49" s="151"/>
      <c r="H49" s="128"/>
      <c r="I49" s="128"/>
      <c r="J49" s="128"/>
      <c r="K49" s="6"/>
      <c r="L49" s="13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33"/>
      <c r="F50" s="169">
        <f>SUM(F48:G49)</f>
        <v>0</v>
      </c>
      <c r="G50" s="170"/>
      <c r="H50" s="128"/>
      <c r="I50" s="128"/>
      <c r="J50" s="128"/>
      <c r="K50" s="6"/>
      <c r="L50" s="13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3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3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3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3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3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33"/>
      <c r="F56" s="154">
        <f>+M46-F55</f>
        <v>6524.6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6524.6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26"/>
      <c r="C59" s="127"/>
      <c r="D59" s="127"/>
      <c r="E59" s="127"/>
      <c r="F59" s="127"/>
      <c r="G59" s="127"/>
      <c r="H59" s="6"/>
      <c r="I59" s="127"/>
      <c r="J59" s="127"/>
      <c r="K59" s="127"/>
      <c r="L59" s="127"/>
      <c r="M59" s="127"/>
      <c r="N59" s="13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110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B58:G58"/>
    <mergeCell ref="I58:N58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R22" sqref="R2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37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18"/>
      <c r="M4" s="118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18" t="s">
        <v>3</v>
      </c>
      <c r="M5" s="118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12</v>
      </c>
      <c r="K8" s="119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5564.8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22"/>
      <c r="B11" s="205">
        <f>$M$9</f>
        <v>5564.8</v>
      </c>
      <c r="C11" s="206"/>
      <c r="D11" s="207" t="s">
        <v>192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189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24">
        <v>15</v>
      </c>
      <c r="F16" s="119" t="s">
        <v>6</v>
      </c>
      <c r="G16" s="141" t="s">
        <v>65</v>
      </c>
      <c r="H16" s="141"/>
      <c r="I16" s="119" t="s">
        <v>13</v>
      </c>
      <c r="J16" s="124">
        <v>16</v>
      </c>
      <c r="K16" s="119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19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119" t="s">
        <v>28</v>
      </c>
      <c r="F24" s="165">
        <v>2000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1</v>
      </c>
      <c r="E25" s="119" t="s">
        <v>28</v>
      </c>
      <c r="F25" s="182">
        <v>1200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3200</v>
      </c>
      <c r="N25" s="183"/>
    </row>
    <row r="26" spans="1:22">
      <c r="A26" s="5"/>
      <c r="B26" s="22" t="s">
        <v>32</v>
      </c>
      <c r="C26" s="6"/>
      <c r="D26" s="25"/>
      <c r="E26" s="119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19" t="s">
        <v>28</v>
      </c>
      <c r="G27" s="141" t="s">
        <v>101</v>
      </c>
      <c r="H27" s="141"/>
      <c r="I27" s="141"/>
      <c r="J27" s="27">
        <v>437</v>
      </c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101</v>
      </c>
      <c r="D28" s="141"/>
      <c r="E28" s="141"/>
      <c r="F28" s="28" t="s">
        <v>28</v>
      </c>
      <c r="G28" s="141" t="s">
        <v>136</v>
      </c>
      <c r="H28" s="141"/>
      <c r="I28" s="141"/>
      <c r="J28" s="27">
        <v>437</v>
      </c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35</v>
      </c>
      <c r="D29" s="141"/>
      <c r="E29" s="141"/>
      <c r="F29" s="119" t="s">
        <v>28</v>
      </c>
      <c r="G29" s="141" t="s">
        <v>35</v>
      </c>
      <c r="H29" s="141"/>
      <c r="I29" s="141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/>
      <c r="D30" s="141"/>
      <c r="E30" s="141"/>
      <c r="F30" s="28" t="s">
        <v>28</v>
      </c>
      <c r="G30" s="141"/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/>
      <c r="D31" s="141"/>
      <c r="E31" s="141"/>
      <c r="F31" s="119" t="s">
        <v>28</v>
      </c>
      <c r="G31" s="141"/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19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19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19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19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19" t="s">
        <v>28</v>
      </c>
      <c r="G40" s="158"/>
      <c r="H40" s="158"/>
      <c r="I40" s="158"/>
      <c r="J40" s="31"/>
      <c r="K40" s="6" t="s">
        <v>34</v>
      </c>
      <c r="L40" s="123"/>
      <c r="M40" s="172">
        <f>M25</f>
        <v>3200</v>
      </c>
      <c r="N40" s="173"/>
    </row>
    <row r="41" spans="1:18">
      <c r="A41" s="5"/>
      <c r="B41" s="5"/>
      <c r="C41" s="158"/>
      <c r="D41" s="158"/>
      <c r="E41" s="158"/>
      <c r="F41" s="119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>
        <f>111*2</f>
        <v>222</v>
      </c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974</v>
      </c>
      <c r="K43" s="42"/>
      <c r="L43" s="125" t="s">
        <v>32</v>
      </c>
      <c r="M43" s="165">
        <f>J43*J44</f>
        <v>2142.8000000000002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18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25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23"/>
      <c r="F46" s="148">
        <v>0</v>
      </c>
      <c r="G46" s="149"/>
      <c r="H46" s="125"/>
      <c r="I46" s="125"/>
      <c r="J46" s="125"/>
      <c r="K46" s="6" t="s">
        <v>44</v>
      </c>
      <c r="L46" s="123"/>
      <c r="M46" s="156">
        <f>M43+M42+M40+M44+M45</f>
        <v>5564.8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23"/>
      <c r="F47" s="150">
        <v>0</v>
      </c>
      <c r="G47" s="151"/>
      <c r="H47" s="125"/>
      <c r="I47" s="125"/>
      <c r="J47" s="125"/>
      <c r="K47" s="6" t="s">
        <v>46</v>
      </c>
      <c r="L47" s="123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23"/>
      <c r="F48" s="169">
        <f>SUM(F46:G47)</f>
        <v>0</v>
      </c>
      <c r="G48" s="170"/>
      <c r="H48" s="125"/>
      <c r="I48" s="125"/>
      <c r="J48" s="125"/>
      <c r="K48" s="6"/>
      <c r="L48" s="123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23"/>
      <c r="F49" s="150">
        <v>0</v>
      </c>
      <c r="G49" s="151"/>
      <c r="H49" s="125"/>
      <c r="I49" s="125"/>
      <c r="J49" s="125"/>
      <c r="K49" s="6"/>
      <c r="L49" s="123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23"/>
      <c r="F50" s="169">
        <f>SUM(F48:G49)</f>
        <v>0</v>
      </c>
      <c r="G50" s="170"/>
      <c r="H50" s="125"/>
      <c r="I50" s="125"/>
      <c r="J50" s="125"/>
      <c r="K50" s="6"/>
      <c r="L50" s="123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23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23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23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23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23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23"/>
      <c r="F56" s="154">
        <f>+M46-F55</f>
        <v>5564.8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5564.8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20"/>
      <c r="C59" s="119"/>
      <c r="D59" s="119"/>
      <c r="E59" s="119"/>
      <c r="F59" s="119"/>
      <c r="G59" s="119"/>
      <c r="H59" s="6"/>
      <c r="I59" s="119"/>
      <c r="J59" s="119"/>
      <c r="K59" s="119"/>
      <c r="L59" s="119"/>
      <c r="M59" s="119"/>
      <c r="N59" s="121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190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191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48:G48"/>
    <mergeCell ref="F49:G49"/>
    <mergeCell ref="F50:G50"/>
    <mergeCell ref="F51:G51"/>
    <mergeCell ref="F52:G52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R17" sqref="R1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202">
        <v>36</v>
      </c>
      <c r="N2" s="204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71" t="s">
        <v>1</v>
      </c>
      <c r="M3" s="209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13"/>
      <c r="M4" s="113"/>
      <c r="N4" s="10" t="s">
        <v>2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13" t="s">
        <v>3</v>
      </c>
      <c r="M5" s="113"/>
      <c r="N5" s="12"/>
    </row>
    <row r="6" spans="1:22">
      <c r="A6" s="5"/>
      <c r="B6" s="5"/>
      <c r="C6" s="6"/>
      <c r="D6" s="6"/>
      <c r="E6" s="6"/>
      <c r="F6" s="6"/>
      <c r="G6" s="11" t="s">
        <v>4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5</v>
      </c>
      <c r="H8" s="6"/>
      <c r="I8" s="6"/>
      <c r="J8" s="14">
        <v>11</v>
      </c>
      <c r="K8" s="111" t="s">
        <v>6</v>
      </c>
      <c r="L8" s="141" t="s">
        <v>63</v>
      </c>
      <c r="M8" s="141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7" t="s">
        <v>7</v>
      </c>
      <c r="L9" s="137"/>
      <c r="M9" s="156">
        <f>M46</f>
        <v>2400</v>
      </c>
      <c r="N9" s="15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16"/>
      <c r="B11" s="205">
        <f>$M$9</f>
        <v>2400</v>
      </c>
      <c r="C11" s="206"/>
      <c r="D11" s="207" t="s">
        <v>188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89" t="s">
        <v>186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</row>
    <row r="14" spans="1:22">
      <c r="A14" s="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V14" s="4" t="s">
        <v>11</v>
      </c>
    </row>
    <row r="15" spans="1:22">
      <c r="A15" s="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1:22">
      <c r="A16" s="5"/>
      <c r="B16" s="5" t="s">
        <v>12</v>
      </c>
      <c r="C16" s="6"/>
      <c r="D16" s="6"/>
      <c r="E16" s="114">
        <v>16</v>
      </c>
      <c r="F16" s="111" t="s">
        <v>6</v>
      </c>
      <c r="G16" s="141" t="s">
        <v>65</v>
      </c>
      <c r="H16" s="141"/>
      <c r="I16" s="111" t="s">
        <v>13</v>
      </c>
      <c r="J16" s="114">
        <v>18</v>
      </c>
      <c r="K16" s="111" t="s">
        <v>14</v>
      </c>
      <c r="L16" s="141" t="s">
        <v>65</v>
      </c>
      <c r="M16" s="141"/>
      <c r="N16" s="13">
        <v>2019</v>
      </c>
      <c r="P16" s="19"/>
    </row>
    <row r="17" spans="1:22" ht="12" thickBot="1">
      <c r="A17" s="5"/>
      <c r="B17" s="192">
        <v>27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</row>
    <row r="18" spans="1:22" ht="12" thickBot="1">
      <c r="A18" s="5"/>
      <c r="B18" s="136" t="s">
        <v>15</v>
      </c>
      <c r="C18" s="195"/>
      <c r="D18" s="20"/>
      <c r="E18" s="196" t="s">
        <v>16</v>
      </c>
      <c r="F18" s="197"/>
      <c r="G18" s="198"/>
      <c r="H18" s="20" t="s">
        <v>17</v>
      </c>
      <c r="I18" s="196" t="s">
        <v>18</v>
      </c>
      <c r="J18" s="198"/>
      <c r="K18" s="20"/>
      <c r="L18" s="196" t="s">
        <v>19</v>
      </c>
      <c r="M18" s="198"/>
      <c r="N18" s="20"/>
      <c r="V18" s="4" t="s">
        <v>11</v>
      </c>
    </row>
    <row r="19" spans="1:22">
      <c r="A19" s="5"/>
      <c r="B19" s="192" t="s">
        <v>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Q19" s="4" t="s">
        <v>11</v>
      </c>
    </row>
    <row r="20" spans="1:22" ht="12.75" customHeight="1">
      <c r="A20" s="5"/>
      <c r="B20" s="199"/>
      <c r="C20" s="200"/>
      <c r="D20" s="200"/>
      <c r="E20" s="201"/>
      <c r="F20" s="202"/>
      <c r="G20" s="158"/>
      <c r="H20" s="158"/>
      <c r="I20" s="203"/>
      <c r="J20" s="202"/>
      <c r="K20" s="203"/>
      <c r="L20" s="202"/>
      <c r="M20" s="158"/>
      <c r="N20" s="204"/>
      <c r="Q20" s="4" t="s">
        <v>11</v>
      </c>
    </row>
    <row r="21" spans="1:22">
      <c r="A21" s="5"/>
      <c r="B21" s="187" t="s">
        <v>20</v>
      </c>
      <c r="C21" s="177"/>
      <c r="D21" s="177"/>
      <c r="E21" s="178"/>
      <c r="F21" s="176" t="s">
        <v>21</v>
      </c>
      <c r="G21" s="177"/>
      <c r="H21" s="177"/>
      <c r="I21" s="178"/>
      <c r="J21" s="176" t="s">
        <v>22</v>
      </c>
      <c r="K21" s="178"/>
      <c r="L21" s="176" t="s">
        <v>23</v>
      </c>
      <c r="M21" s="177"/>
      <c r="N21" s="179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11"/>
      <c r="F23" s="141" t="s">
        <v>26</v>
      </c>
      <c r="G23" s="141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111" t="s">
        <v>28</v>
      </c>
      <c r="F24" s="165">
        <v>1120</v>
      </c>
      <c r="G24" s="188"/>
      <c r="H24" s="6" t="s">
        <v>29</v>
      </c>
      <c r="I24" s="6"/>
      <c r="J24" s="24"/>
      <c r="K24" s="6"/>
      <c r="L24" s="6"/>
      <c r="M24" s="180"/>
      <c r="N24" s="181"/>
    </row>
    <row r="25" spans="1:22">
      <c r="A25" s="5"/>
      <c r="B25" s="5" t="s">
        <v>27</v>
      </c>
      <c r="C25" s="6"/>
      <c r="D25" s="23">
        <v>2</v>
      </c>
      <c r="E25" s="111" t="s">
        <v>28</v>
      </c>
      <c r="F25" s="182">
        <v>640</v>
      </c>
      <c r="G25" s="182"/>
      <c r="H25" s="6" t="s">
        <v>30</v>
      </c>
      <c r="I25" s="6"/>
      <c r="J25" s="11"/>
      <c r="K25" s="6" t="s">
        <v>31</v>
      </c>
      <c r="L25" s="6"/>
      <c r="M25" s="183">
        <f>D24*F24+D25*F25</f>
        <v>2400</v>
      </c>
      <c r="N25" s="183"/>
    </row>
    <row r="26" spans="1:22">
      <c r="A26" s="5"/>
      <c r="B26" s="22" t="s">
        <v>32</v>
      </c>
      <c r="C26" s="6"/>
      <c r="D26" s="25"/>
      <c r="E26" s="111"/>
      <c r="F26" s="184"/>
      <c r="G26" s="184"/>
      <c r="H26" s="6"/>
      <c r="I26" s="6"/>
      <c r="J26" s="6"/>
      <c r="K26" s="6"/>
      <c r="L26" s="6"/>
      <c r="M26" s="185"/>
      <c r="N26" s="186"/>
    </row>
    <row r="27" spans="1:22" ht="12">
      <c r="A27" s="5"/>
      <c r="B27" s="5" t="s">
        <v>6</v>
      </c>
      <c r="C27" s="141" t="s">
        <v>33</v>
      </c>
      <c r="D27" s="141"/>
      <c r="E27" s="141"/>
      <c r="F27" s="111" t="s">
        <v>28</v>
      </c>
      <c r="G27" s="141" t="s">
        <v>182</v>
      </c>
      <c r="H27" s="141"/>
      <c r="I27" s="141"/>
      <c r="J27" s="27"/>
      <c r="K27" s="6" t="s">
        <v>34</v>
      </c>
      <c r="L27" s="6"/>
      <c r="M27" s="174"/>
      <c r="N27" s="175"/>
    </row>
    <row r="28" spans="1:22">
      <c r="A28" s="5"/>
      <c r="B28" s="5" t="s">
        <v>6</v>
      </c>
      <c r="C28" s="141" t="s">
        <v>182</v>
      </c>
      <c r="D28" s="141"/>
      <c r="E28" s="141"/>
      <c r="F28" s="28" t="s">
        <v>28</v>
      </c>
      <c r="G28" s="141" t="s">
        <v>136</v>
      </c>
      <c r="H28" s="141"/>
      <c r="I28" s="141"/>
      <c r="J28" s="27"/>
      <c r="K28" s="6" t="s">
        <v>34</v>
      </c>
      <c r="L28" s="6"/>
      <c r="M28" s="6"/>
      <c r="N28" s="29"/>
    </row>
    <row r="29" spans="1:22">
      <c r="A29" s="5"/>
      <c r="B29" s="5" t="s">
        <v>6</v>
      </c>
      <c r="C29" s="141" t="s">
        <v>33</v>
      </c>
      <c r="D29" s="141"/>
      <c r="E29" s="141"/>
      <c r="F29" s="111" t="s">
        <v>28</v>
      </c>
      <c r="G29" s="141" t="s">
        <v>183</v>
      </c>
      <c r="H29" s="141"/>
      <c r="I29" s="141"/>
      <c r="J29" s="27"/>
      <c r="K29" s="6" t="s">
        <v>34</v>
      </c>
      <c r="L29" s="6"/>
      <c r="M29" s="6"/>
      <c r="N29" s="13"/>
    </row>
    <row r="30" spans="1:22">
      <c r="A30" s="5"/>
      <c r="B30" s="5" t="s">
        <v>6</v>
      </c>
      <c r="C30" s="141" t="s">
        <v>183</v>
      </c>
      <c r="D30" s="141"/>
      <c r="E30" s="141"/>
      <c r="F30" s="28" t="s">
        <v>28</v>
      </c>
      <c r="G30" s="141" t="s">
        <v>183</v>
      </c>
      <c r="H30" s="141"/>
      <c r="I30" s="141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6</v>
      </c>
      <c r="C31" s="141" t="s">
        <v>113</v>
      </c>
      <c r="D31" s="141"/>
      <c r="E31" s="141"/>
      <c r="F31" s="111" t="s">
        <v>28</v>
      </c>
      <c r="G31" s="141" t="s">
        <v>113</v>
      </c>
      <c r="H31" s="141"/>
      <c r="I31" s="141"/>
      <c r="J31" s="27"/>
      <c r="K31" s="6" t="s">
        <v>34</v>
      </c>
      <c r="L31" s="6"/>
      <c r="M31" s="6"/>
      <c r="N31" s="13"/>
    </row>
    <row r="32" spans="1:22">
      <c r="A32" s="5"/>
      <c r="B32" s="5" t="s">
        <v>6</v>
      </c>
      <c r="C32" s="141"/>
      <c r="D32" s="141"/>
      <c r="E32" s="141"/>
      <c r="F32" s="28" t="s">
        <v>28</v>
      </c>
      <c r="G32" s="141"/>
      <c r="H32" s="141"/>
      <c r="I32" s="141"/>
      <c r="J32" s="27"/>
      <c r="K32" s="6" t="s">
        <v>34</v>
      </c>
      <c r="L32" s="6"/>
      <c r="M32" s="6"/>
      <c r="N32" s="13"/>
    </row>
    <row r="33" spans="1:18" ht="11.25" customHeight="1">
      <c r="A33" s="5"/>
      <c r="B33" s="5" t="s">
        <v>6</v>
      </c>
      <c r="C33" s="158"/>
      <c r="D33" s="158"/>
      <c r="E33" s="158"/>
      <c r="F33" s="28" t="s">
        <v>28</v>
      </c>
      <c r="G33" s="158"/>
      <c r="H33" s="158"/>
      <c r="I33" s="158"/>
      <c r="J33" s="30"/>
      <c r="K33" s="6" t="s">
        <v>34</v>
      </c>
      <c r="L33" s="6"/>
      <c r="M33" s="6"/>
      <c r="N33" s="13"/>
    </row>
    <row r="34" spans="1:18">
      <c r="A34" s="5"/>
      <c r="B34" s="5" t="s">
        <v>6</v>
      </c>
      <c r="C34" s="141"/>
      <c r="D34" s="141"/>
      <c r="E34" s="141"/>
      <c r="F34" s="28" t="s">
        <v>28</v>
      </c>
      <c r="G34" s="141"/>
      <c r="H34" s="141"/>
      <c r="I34" s="141"/>
      <c r="J34" s="27"/>
      <c r="K34" s="6" t="s">
        <v>34</v>
      </c>
      <c r="L34" s="6"/>
      <c r="M34" s="6"/>
      <c r="N34" s="13"/>
    </row>
    <row r="35" spans="1:18">
      <c r="A35" s="5"/>
      <c r="B35" s="5"/>
      <c r="C35" s="158"/>
      <c r="D35" s="158"/>
      <c r="E35" s="158"/>
      <c r="F35" s="28" t="s">
        <v>28</v>
      </c>
      <c r="G35" s="158"/>
      <c r="H35" s="158"/>
      <c r="I35" s="158"/>
      <c r="J35" s="31"/>
      <c r="K35" s="6" t="s">
        <v>34</v>
      </c>
      <c r="L35" s="6"/>
      <c r="M35" s="6"/>
      <c r="N35" s="13"/>
    </row>
    <row r="36" spans="1:18">
      <c r="A36" s="5"/>
      <c r="B36" s="5"/>
      <c r="C36" s="158"/>
      <c r="D36" s="158"/>
      <c r="E36" s="158"/>
      <c r="F36" s="111" t="s">
        <v>28</v>
      </c>
      <c r="G36" s="158"/>
      <c r="H36" s="158"/>
      <c r="I36" s="158"/>
      <c r="J36" s="31"/>
      <c r="K36" s="6" t="s">
        <v>34</v>
      </c>
      <c r="L36" s="6"/>
      <c r="M36" s="6"/>
      <c r="N36" s="13"/>
    </row>
    <row r="37" spans="1:18">
      <c r="A37" s="5"/>
      <c r="B37" s="5"/>
      <c r="C37" s="158"/>
      <c r="D37" s="158"/>
      <c r="E37" s="158"/>
      <c r="F37" s="111" t="s">
        <v>28</v>
      </c>
      <c r="G37" s="158"/>
      <c r="H37" s="158"/>
      <c r="I37" s="158"/>
      <c r="J37" s="31"/>
      <c r="K37" s="6" t="s">
        <v>34</v>
      </c>
      <c r="L37" s="6"/>
      <c r="M37" s="6"/>
      <c r="N37" s="13"/>
    </row>
    <row r="38" spans="1:18">
      <c r="A38" s="5"/>
      <c r="B38" s="5"/>
      <c r="C38" s="158"/>
      <c r="D38" s="158"/>
      <c r="E38" s="158"/>
      <c r="F38" s="111" t="s">
        <v>28</v>
      </c>
      <c r="G38" s="158"/>
      <c r="H38" s="158"/>
      <c r="I38" s="158"/>
      <c r="J38" s="31"/>
      <c r="K38" s="6" t="s">
        <v>34</v>
      </c>
      <c r="L38" s="6"/>
      <c r="M38" s="6"/>
      <c r="N38" s="13"/>
    </row>
    <row r="39" spans="1:18">
      <c r="A39" s="5"/>
      <c r="B39" s="5"/>
      <c r="C39" s="158"/>
      <c r="D39" s="158"/>
      <c r="E39" s="158"/>
      <c r="F39" s="111" t="s">
        <v>28</v>
      </c>
      <c r="G39" s="158"/>
      <c r="H39" s="158"/>
      <c r="I39" s="158"/>
      <c r="J39" s="31"/>
      <c r="K39" s="6" t="s">
        <v>34</v>
      </c>
      <c r="L39" s="6"/>
      <c r="M39" s="32"/>
      <c r="N39" s="33"/>
    </row>
    <row r="40" spans="1:18">
      <c r="A40" s="5"/>
      <c r="B40" s="5"/>
      <c r="C40" s="158"/>
      <c r="D40" s="158"/>
      <c r="E40" s="158"/>
      <c r="F40" s="111" t="s">
        <v>28</v>
      </c>
      <c r="G40" s="158"/>
      <c r="H40" s="158"/>
      <c r="I40" s="158"/>
      <c r="J40" s="31"/>
      <c r="K40" s="6" t="s">
        <v>34</v>
      </c>
      <c r="L40" s="117"/>
      <c r="M40" s="172">
        <f>M25</f>
        <v>2400</v>
      </c>
      <c r="N40" s="173"/>
    </row>
    <row r="41" spans="1:18">
      <c r="A41" s="5"/>
      <c r="B41" s="5"/>
      <c r="C41" s="158"/>
      <c r="D41" s="158"/>
      <c r="E41" s="158"/>
      <c r="F41" s="111" t="s">
        <v>28</v>
      </c>
      <c r="G41" s="158"/>
      <c r="H41" s="158"/>
      <c r="I41" s="158"/>
      <c r="J41" s="31"/>
      <c r="K41" s="35"/>
      <c r="L41" s="36" t="s">
        <v>36</v>
      </c>
      <c r="M41" s="161">
        <v>1</v>
      </c>
      <c r="N41" s="162"/>
      <c r="R41" s="4" t="s">
        <v>37</v>
      </c>
    </row>
    <row r="42" spans="1:18">
      <c r="A42" s="5"/>
      <c r="B42" s="5"/>
      <c r="C42" s="158"/>
      <c r="D42" s="158"/>
      <c r="E42" s="158"/>
      <c r="F42" s="6"/>
      <c r="G42" s="158"/>
      <c r="H42" s="158"/>
      <c r="I42" s="158"/>
      <c r="J42" s="31"/>
      <c r="K42" s="159" t="s">
        <v>38</v>
      </c>
      <c r="L42" s="160"/>
      <c r="M42" s="161"/>
      <c r="N42" s="162"/>
      <c r="P42" s="137"/>
      <c r="Q42" s="137"/>
    </row>
    <row r="43" spans="1:18">
      <c r="A43" s="5"/>
      <c r="B43" s="37"/>
      <c r="C43" s="38" t="s">
        <v>39</v>
      </c>
      <c r="D43" s="39"/>
      <c r="E43" s="39"/>
      <c r="F43" s="39"/>
      <c r="G43" s="40"/>
      <c r="H43" s="171"/>
      <c r="I43" s="171"/>
      <c r="J43" s="41">
        <f>SUM(J27:J42)</f>
        <v>0</v>
      </c>
      <c r="K43" s="42"/>
      <c r="L43" s="112" t="s">
        <v>32</v>
      </c>
      <c r="M43" s="165">
        <f>J43*J44</f>
        <v>0</v>
      </c>
      <c r="N43" s="166"/>
      <c r="P43" s="44"/>
      <c r="Q43" s="6"/>
    </row>
    <row r="44" spans="1:18">
      <c r="A44" s="5"/>
      <c r="B44" s="5"/>
      <c r="C44" s="7"/>
      <c r="D44" s="6"/>
      <c r="E44" s="6"/>
      <c r="F44" s="6"/>
      <c r="G44" s="45"/>
      <c r="I44" s="113" t="s">
        <v>40</v>
      </c>
      <c r="J44" s="46">
        <v>2.2000000000000002</v>
      </c>
      <c r="K44" s="163" t="s">
        <v>41</v>
      </c>
      <c r="L44" s="164"/>
      <c r="M44" s="165"/>
      <c r="N44" s="166"/>
      <c r="P44" s="44"/>
      <c r="Q44" s="6"/>
    </row>
    <row r="45" spans="1:18">
      <c r="A45" s="5"/>
      <c r="B45" s="5"/>
      <c r="C45" s="7"/>
      <c r="D45" s="6"/>
      <c r="E45" s="6"/>
      <c r="F45" s="6"/>
      <c r="G45" s="45"/>
      <c r="H45" s="47"/>
      <c r="I45" s="47"/>
      <c r="J45" s="42"/>
      <c r="K45" s="42"/>
      <c r="L45" s="112" t="s">
        <v>42</v>
      </c>
      <c r="M45" s="167"/>
      <c r="N45" s="168"/>
      <c r="P45" s="44"/>
      <c r="Q45" s="6"/>
    </row>
    <row r="46" spans="1:18">
      <c r="A46" s="5"/>
      <c r="B46" s="5" t="s">
        <v>43</v>
      </c>
      <c r="C46" s="6"/>
      <c r="D46" s="6"/>
      <c r="E46" s="117"/>
      <c r="F46" s="148">
        <v>0</v>
      </c>
      <c r="G46" s="149"/>
      <c r="H46" s="112"/>
      <c r="I46" s="112"/>
      <c r="J46" s="112"/>
      <c r="K46" s="6" t="s">
        <v>44</v>
      </c>
      <c r="L46" s="117"/>
      <c r="M46" s="156">
        <f>M43+M42+M40+M44+M45</f>
        <v>2400</v>
      </c>
      <c r="N46" s="157"/>
      <c r="O46" s="48"/>
      <c r="P46" s="44"/>
      <c r="Q46" s="11"/>
    </row>
    <row r="47" spans="1:18">
      <c r="A47" s="5"/>
      <c r="B47" s="5" t="s">
        <v>45</v>
      </c>
      <c r="C47" s="6"/>
      <c r="D47" s="6"/>
      <c r="E47" s="117"/>
      <c r="F47" s="150">
        <v>0</v>
      </c>
      <c r="G47" s="151"/>
      <c r="H47" s="112"/>
      <c r="I47" s="112"/>
      <c r="J47" s="112"/>
      <c r="K47" s="6" t="s">
        <v>46</v>
      </c>
      <c r="L47" s="117"/>
      <c r="M47" s="156"/>
      <c r="N47" s="157"/>
      <c r="P47" s="44"/>
      <c r="Q47" s="11"/>
    </row>
    <row r="48" spans="1:18">
      <c r="A48" s="5"/>
      <c r="B48" s="5" t="s">
        <v>47</v>
      </c>
      <c r="C48" s="6"/>
      <c r="D48" s="6"/>
      <c r="E48" s="117"/>
      <c r="F48" s="169">
        <f>SUM(F46:G47)</f>
        <v>0</v>
      </c>
      <c r="G48" s="170"/>
      <c r="H48" s="112"/>
      <c r="I48" s="112"/>
      <c r="J48" s="112"/>
      <c r="K48" s="6"/>
      <c r="L48" s="117"/>
      <c r="M48" s="49"/>
      <c r="N48" s="50"/>
      <c r="P48" s="44"/>
      <c r="Q48" s="51"/>
    </row>
    <row r="49" spans="1:17">
      <c r="A49" s="5"/>
      <c r="B49" s="5" t="s">
        <v>48</v>
      </c>
      <c r="C49" s="6"/>
      <c r="D49" s="6"/>
      <c r="E49" s="117"/>
      <c r="F49" s="150">
        <v>0</v>
      </c>
      <c r="G49" s="151"/>
      <c r="H49" s="112"/>
      <c r="I49" s="112"/>
      <c r="J49" s="112"/>
      <c r="K49" s="6"/>
      <c r="L49" s="117"/>
      <c r="M49" s="49"/>
      <c r="N49" s="50"/>
      <c r="P49" s="44"/>
      <c r="Q49" s="11"/>
    </row>
    <row r="50" spans="1:17">
      <c r="A50" s="5"/>
      <c r="B50" s="5" t="s">
        <v>47</v>
      </c>
      <c r="C50" s="6"/>
      <c r="D50" s="6"/>
      <c r="E50" s="117"/>
      <c r="F50" s="169">
        <f>SUM(F48:G49)</f>
        <v>0</v>
      </c>
      <c r="G50" s="170"/>
      <c r="H50" s="112"/>
      <c r="I50" s="112"/>
      <c r="J50" s="112"/>
      <c r="K50" s="6"/>
      <c r="L50" s="117"/>
      <c r="M50" s="49"/>
      <c r="N50" s="50"/>
      <c r="P50" s="44"/>
      <c r="Q50" s="11"/>
    </row>
    <row r="51" spans="1:17">
      <c r="A51" s="5"/>
      <c r="B51" s="5" t="s">
        <v>32</v>
      </c>
      <c r="C51" s="6"/>
      <c r="D51" s="6"/>
      <c r="E51" s="117"/>
      <c r="F51" s="148">
        <v>0</v>
      </c>
      <c r="G51" s="149"/>
      <c r="H51" s="6"/>
      <c r="I51" s="52" t="s">
        <v>49</v>
      </c>
      <c r="J51" s="39"/>
      <c r="K51" s="39"/>
      <c r="L51" s="39"/>
      <c r="M51" s="39"/>
      <c r="N51" s="53"/>
      <c r="P51" s="44"/>
      <c r="Q51" s="11"/>
    </row>
    <row r="52" spans="1:17">
      <c r="A52" s="5"/>
      <c r="B52" s="5" t="s">
        <v>50</v>
      </c>
      <c r="C52" s="6"/>
      <c r="D52" s="6"/>
      <c r="E52" s="117"/>
      <c r="F52" s="150">
        <v>0</v>
      </c>
      <c r="G52" s="151"/>
      <c r="H52" s="6"/>
      <c r="I52" s="54"/>
      <c r="J52" s="55"/>
      <c r="K52" s="55"/>
      <c r="L52" s="55"/>
      <c r="M52" s="55"/>
      <c r="N52" s="56"/>
      <c r="P52" s="6"/>
      <c r="Q52" s="6"/>
    </row>
    <row r="53" spans="1:17">
      <c r="A53" s="5"/>
      <c r="B53" s="5" t="s">
        <v>42</v>
      </c>
      <c r="C53" s="6"/>
      <c r="D53" s="6"/>
      <c r="E53" s="117" t="s">
        <v>51</v>
      </c>
      <c r="F53" s="150">
        <v>0</v>
      </c>
      <c r="G53" s="151"/>
      <c r="H53" s="6"/>
      <c r="I53" s="54"/>
      <c r="J53" s="55"/>
      <c r="K53" s="55"/>
      <c r="L53" s="55"/>
      <c r="M53" s="55"/>
      <c r="N53" s="56"/>
      <c r="P53" s="6"/>
      <c r="Q53" s="6"/>
    </row>
    <row r="54" spans="1:17">
      <c r="A54" s="5"/>
      <c r="B54" s="5" t="s">
        <v>52</v>
      </c>
      <c r="C54" s="6"/>
      <c r="D54" s="6"/>
      <c r="E54" s="117"/>
      <c r="F54" s="150">
        <v>0</v>
      </c>
      <c r="G54" s="151"/>
      <c r="H54" s="57"/>
      <c r="I54" s="54"/>
      <c r="J54" s="55"/>
      <c r="K54" s="55"/>
      <c r="L54" s="55"/>
      <c r="M54" s="55"/>
      <c r="N54" s="56"/>
      <c r="P54" s="137"/>
      <c r="Q54" s="137"/>
    </row>
    <row r="55" spans="1:17">
      <c r="A55" s="5"/>
      <c r="B55" s="5" t="s">
        <v>46</v>
      </c>
      <c r="C55" s="6"/>
      <c r="D55" s="6"/>
      <c r="E55" s="117"/>
      <c r="F55" s="152">
        <f>SUM(F50:G54)</f>
        <v>0</v>
      </c>
      <c r="G55" s="153"/>
      <c r="H55" s="6"/>
      <c r="I55" s="54"/>
      <c r="J55" s="55"/>
      <c r="K55" s="55"/>
      <c r="L55" s="55"/>
      <c r="M55" s="55"/>
      <c r="N55" s="56"/>
      <c r="P55" s="44"/>
      <c r="Q55" s="6"/>
    </row>
    <row r="56" spans="1:17">
      <c r="A56" s="5"/>
      <c r="B56" s="5" t="s">
        <v>53</v>
      </c>
      <c r="C56" s="6"/>
      <c r="D56" s="6"/>
      <c r="E56" s="117"/>
      <c r="F56" s="154">
        <f>+M46-F55</f>
        <v>2400</v>
      </c>
      <c r="G56" s="155"/>
      <c r="H56" s="6"/>
      <c r="I56" s="58"/>
      <c r="J56" s="31"/>
      <c r="K56" s="31"/>
      <c r="L56" s="31"/>
      <c r="M56" s="31"/>
      <c r="N56" s="59"/>
      <c r="P56" s="44"/>
      <c r="Q56" s="6"/>
    </row>
    <row r="57" spans="1:17" ht="12" thickBot="1">
      <c r="A57" s="5"/>
      <c r="B57" s="60" t="s">
        <v>47</v>
      </c>
      <c r="C57" s="30"/>
      <c r="D57" s="30"/>
      <c r="E57" s="61"/>
      <c r="F57" s="134">
        <f>+F55+F56</f>
        <v>2400</v>
      </c>
      <c r="G57" s="135"/>
      <c r="H57" s="6"/>
      <c r="I57" s="62"/>
      <c r="J57" s="31"/>
      <c r="K57" s="31"/>
      <c r="L57" s="31"/>
      <c r="M57" s="31"/>
      <c r="N57" s="59"/>
      <c r="P57" s="44"/>
      <c r="Q57" s="11"/>
    </row>
    <row r="58" spans="1:17">
      <c r="A58" s="5"/>
      <c r="B58" s="136" t="s">
        <v>54</v>
      </c>
      <c r="C58" s="137"/>
      <c r="D58" s="137"/>
      <c r="E58" s="137"/>
      <c r="F58" s="137"/>
      <c r="G58" s="137"/>
      <c r="H58" s="6"/>
      <c r="I58" s="146" t="s">
        <v>55</v>
      </c>
      <c r="J58" s="146"/>
      <c r="K58" s="146"/>
      <c r="L58" s="146"/>
      <c r="M58" s="146"/>
      <c r="N58" s="147"/>
      <c r="P58" s="44"/>
      <c r="Q58" s="11"/>
    </row>
    <row r="59" spans="1:17" ht="1.5" customHeight="1">
      <c r="A59" s="5"/>
      <c r="B59" s="110"/>
      <c r="C59" s="111"/>
      <c r="D59" s="111"/>
      <c r="E59" s="111"/>
      <c r="F59" s="111"/>
      <c r="G59" s="111"/>
      <c r="H59" s="6"/>
      <c r="I59" s="111"/>
      <c r="J59" s="111"/>
      <c r="K59" s="111"/>
      <c r="L59" s="111"/>
      <c r="M59" s="111"/>
      <c r="N59" s="115"/>
      <c r="P59" s="44"/>
      <c r="Q59" s="11" t="s">
        <v>56</v>
      </c>
    </row>
    <row r="60" spans="1:17" ht="11.25" hidden="1" customHeight="1">
      <c r="A60" s="5"/>
      <c r="B60" s="136"/>
      <c r="C60" s="137"/>
      <c r="D60" s="137"/>
      <c r="E60" s="137"/>
      <c r="F60" s="137"/>
      <c r="G60" s="137"/>
      <c r="H60" s="6"/>
      <c r="I60" s="6"/>
      <c r="J60" s="6"/>
      <c r="K60" s="6"/>
      <c r="L60" s="6"/>
      <c r="M60" s="6"/>
      <c r="N60" s="13"/>
      <c r="P60" s="44"/>
      <c r="Q60" s="11" t="s">
        <v>57</v>
      </c>
    </row>
    <row r="61" spans="1:17" ht="16.5" customHeight="1">
      <c r="A61" s="5"/>
      <c r="B61" s="140" t="s">
        <v>58</v>
      </c>
      <c r="C61" s="141"/>
      <c r="D61" s="141"/>
      <c r="E61" s="141"/>
      <c r="F61" s="141"/>
      <c r="G61" s="141"/>
      <c r="H61" s="6"/>
      <c r="I61" s="141" t="s">
        <v>187</v>
      </c>
      <c r="J61" s="141"/>
      <c r="K61" s="141"/>
      <c r="L61" s="141"/>
      <c r="M61" s="141"/>
      <c r="N61" s="142"/>
      <c r="P61" s="44"/>
      <c r="Q61" s="11"/>
    </row>
    <row r="62" spans="1:17">
      <c r="A62" s="5"/>
      <c r="B62" s="136" t="s">
        <v>56</v>
      </c>
      <c r="C62" s="137"/>
      <c r="D62" s="137"/>
      <c r="E62" s="137"/>
      <c r="F62" s="137"/>
      <c r="G62" s="137"/>
      <c r="H62" s="6"/>
      <c r="I62" s="136" t="s">
        <v>56</v>
      </c>
      <c r="J62" s="137"/>
      <c r="K62" s="137"/>
      <c r="L62" s="137"/>
      <c r="M62" s="137"/>
      <c r="N62" s="137"/>
      <c r="P62" s="6"/>
      <c r="Q62" s="6"/>
    </row>
    <row r="63" spans="1:17" ht="26.25" customHeight="1">
      <c r="A63" s="5"/>
      <c r="B63" s="143" t="s">
        <v>59</v>
      </c>
      <c r="C63" s="144"/>
      <c r="D63" s="144"/>
      <c r="E63" s="144"/>
      <c r="F63" s="144"/>
      <c r="G63" s="144"/>
      <c r="H63" s="6"/>
      <c r="I63" s="144" t="s">
        <v>71</v>
      </c>
      <c r="J63" s="144"/>
      <c r="K63" s="144"/>
      <c r="L63" s="144"/>
      <c r="M63" s="144"/>
      <c r="N63" s="145"/>
      <c r="P63" s="6"/>
      <c r="Q63" s="6"/>
    </row>
    <row r="64" spans="1:17" ht="2.25" customHeight="1">
      <c r="A64" s="5"/>
      <c r="B64" s="136" t="s">
        <v>60</v>
      </c>
      <c r="C64" s="137"/>
      <c r="D64" s="137"/>
      <c r="E64" s="137"/>
      <c r="F64" s="137"/>
      <c r="G64" s="137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5"/>
      <c r="B66" s="65"/>
      <c r="C66" s="66"/>
      <c r="D66" s="66"/>
      <c r="E66" s="66"/>
      <c r="F66" s="66"/>
      <c r="G66" s="66"/>
      <c r="H66" s="66"/>
      <c r="I66" s="66" t="s">
        <v>61</v>
      </c>
      <c r="J66" s="66">
        <v>7862</v>
      </c>
      <c r="K66" s="66"/>
      <c r="L66" s="67"/>
      <c r="M66" s="68"/>
      <c r="N66" s="69"/>
      <c r="P66" s="6"/>
      <c r="Q66" s="6"/>
    </row>
    <row r="67" spans="1:17" ht="36" customHeight="1">
      <c r="N67" s="4" t="s">
        <v>62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F51:G51"/>
    <mergeCell ref="F52:G52"/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44</vt:i4>
      </vt:variant>
      <vt:variant>
        <vt:lpstr>Rangos con nombre</vt:lpstr>
      </vt:variant>
      <vt:variant>
        <vt:i4>44</vt:i4>
      </vt:variant>
    </vt:vector>
  </HeadingPairs>
  <TitlesOfParts>
    <vt:vector size="88" baseType="lpstr">
      <vt:lpstr>RAAM 6 (2)</vt:lpstr>
      <vt:lpstr>AFO 43</vt:lpstr>
      <vt:lpstr>AFO 42</vt:lpstr>
      <vt:lpstr>MAVC 41</vt:lpstr>
      <vt:lpstr>FJDDUDV 40</vt:lpstr>
      <vt:lpstr>LGCP 39</vt:lpstr>
      <vt:lpstr>LGCP 38</vt:lpstr>
      <vt:lpstr>BIMO 37</vt:lpstr>
      <vt:lpstr>LGCP 36</vt:lpstr>
      <vt:lpstr>AFO 35</vt:lpstr>
      <vt:lpstr>LMF 34</vt:lpstr>
      <vt:lpstr>MAMT 33</vt:lpstr>
      <vt:lpstr>ASM 32</vt:lpstr>
      <vt:lpstr>IGR 31</vt:lpstr>
      <vt:lpstr>JEVL 30</vt:lpstr>
      <vt:lpstr>JAHC 29</vt:lpstr>
      <vt:lpstr>LGB 28</vt:lpstr>
      <vt:lpstr>AZC 27</vt:lpstr>
      <vt:lpstr>MAVC 26</vt:lpstr>
      <vt:lpstr>FJDDUDV 25</vt:lpstr>
      <vt:lpstr>MAVC 24</vt:lpstr>
      <vt:lpstr>FJDDUDV 23</vt:lpstr>
      <vt:lpstr>JMVM 22</vt:lpstr>
      <vt:lpstr>ASM 21</vt:lpstr>
      <vt:lpstr>LORC 20</vt:lpstr>
      <vt:lpstr>BIMO 19</vt:lpstr>
      <vt:lpstr>JMJM 18</vt:lpstr>
      <vt:lpstr>JMJM 17</vt:lpstr>
      <vt:lpstr>AZC 16</vt:lpstr>
      <vt:lpstr>LGB 15</vt:lpstr>
      <vt:lpstr>IGR 14</vt:lpstr>
      <vt:lpstr>LMF 13</vt:lpstr>
      <vt:lpstr>LGCP 12</vt:lpstr>
      <vt:lpstr>AFO 11</vt:lpstr>
      <vt:lpstr>MAMT 10</vt:lpstr>
      <vt:lpstr>LORC 9</vt:lpstr>
      <vt:lpstr>LORC 8</vt:lpstr>
      <vt:lpstr>BIMO 7</vt:lpstr>
      <vt:lpstr>RAAM 6</vt:lpstr>
      <vt:lpstr>QRF 5</vt:lpstr>
      <vt:lpstr>JMJM 4</vt:lpstr>
      <vt:lpstr>MAMT 3</vt:lpstr>
      <vt:lpstr>AZC 2</vt:lpstr>
      <vt:lpstr>LGB 1</vt:lpstr>
      <vt:lpstr>'AFO 11'!Área_de_impresión</vt:lpstr>
      <vt:lpstr>'AFO 35'!Área_de_impresión</vt:lpstr>
      <vt:lpstr>'AFO 42'!Área_de_impresión</vt:lpstr>
      <vt:lpstr>'AFO 43'!Área_de_impresión</vt:lpstr>
      <vt:lpstr>'ASM 21'!Área_de_impresión</vt:lpstr>
      <vt:lpstr>'ASM 32'!Área_de_impresión</vt:lpstr>
      <vt:lpstr>'AZC 16'!Área_de_impresión</vt:lpstr>
      <vt:lpstr>'AZC 2'!Área_de_impresión</vt:lpstr>
      <vt:lpstr>'AZC 27'!Área_de_impresión</vt:lpstr>
      <vt:lpstr>'BIMO 19'!Área_de_impresión</vt:lpstr>
      <vt:lpstr>'BIMO 37'!Área_de_impresión</vt:lpstr>
      <vt:lpstr>'BIMO 7'!Área_de_impresión</vt:lpstr>
      <vt:lpstr>'FJDDUDV 23'!Área_de_impresión</vt:lpstr>
      <vt:lpstr>'FJDDUDV 25'!Área_de_impresión</vt:lpstr>
      <vt:lpstr>'FJDDUDV 40'!Área_de_impresión</vt:lpstr>
      <vt:lpstr>'IGR 14'!Área_de_impresión</vt:lpstr>
      <vt:lpstr>'IGR 31'!Área_de_impresión</vt:lpstr>
      <vt:lpstr>'JAHC 29'!Área_de_impresión</vt:lpstr>
      <vt:lpstr>'JEVL 30'!Área_de_impresión</vt:lpstr>
      <vt:lpstr>'JMJM 17'!Área_de_impresión</vt:lpstr>
      <vt:lpstr>'JMJM 18'!Área_de_impresión</vt:lpstr>
      <vt:lpstr>'JMJM 4'!Área_de_impresión</vt:lpstr>
      <vt:lpstr>'JMVM 22'!Área_de_impresión</vt:lpstr>
      <vt:lpstr>'LGB 1'!Área_de_impresión</vt:lpstr>
      <vt:lpstr>'LGB 15'!Área_de_impresión</vt:lpstr>
      <vt:lpstr>'LGB 28'!Área_de_impresión</vt:lpstr>
      <vt:lpstr>'LGCP 12'!Área_de_impresión</vt:lpstr>
      <vt:lpstr>'LGCP 36'!Área_de_impresión</vt:lpstr>
      <vt:lpstr>'LGCP 38'!Área_de_impresión</vt:lpstr>
      <vt:lpstr>'LGCP 39'!Área_de_impresión</vt:lpstr>
      <vt:lpstr>'LMF 13'!Área_de_impresión</vt:lpstr>
      <vt:lpstr>'LMF 34'!Área_de_impresión</vt:lpstr>
      <vt:lpstr>'LORC 20'!Área_de_impresión</vt:lpstr>
      <vt:lpstr>'LORC 8'!Área_de_impresión</vt:lpstr>
      <vt:lpstr>'LORC 9'!Área_de_impresión</vt:lpstr>
      <vt:lpstr>'MAMT 10'!Área_de_impresión</vt:lpstr>
      <vt:lpstr>'MAMT 3'!Área_de_impresión</vt:lpstr>
      <vt:lpstr>'MAMT 33'!Área_de_impresión</vt:lpstr>
      <vt:lpstr>'MAVC 24'!Área_de_impresión</vt:lpstr>
      <vt:lpstr>'MAVC 26'!Área_de_impresión</vt:lpstr>
      <vt:lpstr>'MAVC 41'!Área_de_impresión</vt:lpstr>
      <vt:lpstr>'QRF 5'!Área_de_impresión</vt:lpstr>
      <vt:lpstr>'RAAM 6'!Área_de_impresión</vt:lpstr>
      <vt:lpstr>'RAAM 6 (2)'!Área_de_impresión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2019-07-18T15:00:28Z</cp:lastPrinted>
  <dcterms:created xsi:type="dcterms:W3CDTF">2019-07-01T18:41:08Z</dcterms:created>
  <dcterms:modified xsi:type="dcterms:W3CDTF">2019-07-18T20:46:44Z</dcterms:modified>
</cp:coreProperties>
</file>