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EIDY\Escritorio\VIATICOS 2021\"/>
    </mc:Choice>
  </mc:AlternateContent>
  <bookViews>
    <workbookView xWindow="0" yWindow="0" windowWidth="20490" windowHeight="7755"/>
  </bookViews>
  <sheets>
    <sheet name="10 LFGA" sheetId="11" r:id="rId1"/>
    <sheet name="9 GAZS " sheetId="10" r:id="rId2"/>
    <sheet name="8 GAZS" sheetId="9" r:id="rId3"/>
    <sheet name="7 IARD " sheetId="8" r:id="rId4"/>
    <sheet name="6 IARD " sheetId="7" r:id="rId5"/>
    <sheet name="5 AFO " sheetId="12" r:id="rId6"/>
    <sheet name="4 JAAG " sheetId="5" r:id="rId7"/>
    <sheet name="3 AFO " sheetId="4" r:id="rId8"/>
    <sheet name="2 LGB" sheetId="2" r:id="rId9"/>
    <sheet name="1 AZC" sheetId="1" r:id="rId10"/>
    <sheet name="Hoja1" sheetId="3" r:id="rId11"/>
  </sheets>
  <definedNames>
    <definedName name="_xlnm.Print_Area" localSheetId="9">'1 AZC'!$B$1:$N$66</definedName>
    <definedName name="_xlnm.Print_Area" localSheetId="0">'10 LFGA'!$B$1:$N$66</definedName>
    <definedName name="_xlnm.Print_Area" localSheetId="8">'2 LGB'!$B$1:$N$66</definedName>
    <definedName name="_xlnm.Print_Area" localSheetId="7">'3 AFO '!$B$1:$N$66</definedName>
    <definedName name="_xlnm.Print_Area" localSheetId="6">'4 JAAG '!$B$1:$N$66</definedName>
    <definedName name="_xlnm.Print_Area" localSheetId="5">'5 AFO '!$B$1:$N$66</definedName>
    <definedName name="_xlnm.Print_Area" localSheetId="4">'6 IARD '!$B$1:$N$66</definedName>
    <definedName name="_xlnm.Print_Area" localSheetId="3">'7 IARD '!$B$1:$N$66</definedName>
    <definedName name="_xlnm.Print_Area" localSheetId="2">'8 GAZS'!$B$1:$N$66</definedName>
    <definedName name="_xlnm.Print_Area" localSheetId="1">'9 GAZS '!$B$1:$N$66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2" l="1"/>
  <c r="F50" i="12" s="1"/>
  <c r="F55" i="12" s="1"/>
  <c r="M43" i="12"/>
  <c r="J43" i="12"/>
  <c r="M42" i="12"/>
  <c r="M25" i="12"/>
  <c r="M40" i="12" s="1"/>
  <c r="M46" i="12" l="1"/>
  <c r="M9" i="12" l="1"/>
  <c r="B11" i="12" s="1"/>
  <c r="F56" i="12"/>
  <c r="F57" i="12" s="1"/>
  <c r="F48" i="11" l="1"/>
  <c r="F50" i="11" s="1"/>
  <c r="F55" i="11" s="1"/>
  <c r="J43" i="11"/>
  <c r="M43" i="11" s="1"/>
  <c r="M42" i="11"/>
  <c r="M25" i="11"/>
  <c r="M40" i="11" s="1"/>
  <c r="M46" i="11" l="1"/>
  <c r="F56" i="11" s="1"/>
  <c r="F57" i="11" s="1"/>
  <c r="M9" i="11"/>
  <c r="B11" i="11" s="1"/>
  <c r="F48" i="10"/>
  <c r="F50" i="10" s="1"/>
  <c r="F55" i="10" s="1"/>
  <c r="J43" i="10"/>
  <c r="M43" i="10" s="1"/>
  <c r="M25" i="10"/>
  <c r="M40" i="10" s="1"/>
  <c r="M46" i="10" l="1"/>
  <c r="F56" i="10" s="1"/>
  <c r="F57" i="10" s="1"/>
  <c r="M9" i="10"/>
  <c r="B11" i="10" s="1"/>
  <c r="F48" i="9" l="1"/>
  <c r="F50" i="9" s="1"/>
  <c r="F55" i="9" s="1"/>
  <c r="J43" i="9"/>
  <c r="M43" i="9" s="1"/>
  <c r="M25" i="9"/>
  <c r="M40" i="9" s="1"/>
  <c r="M46" i="9" l="1"/>
  <c r="M9" i="9" s="1"/>
  <c r="B11" i="9" s="1"/>
  <c r="F48" i="8"/>
  <c r="F50" i="8" s="1"/>
  <c r="F55" i="8" s="1"/>
  <c r="J43" i="8"/>
  <c r="M43" i="8" s="1"/>
  <c r="M25" i="8"/>
  <c r="M40" i="8" s="1"/>
  <c r="F48" i="7"/>
  <c r="F50" i="7" s="1"/>
  <c r="F55" i="7" s="1"/>
  <c r="J43" i="7"/>
  <c r="M43" i="7" s="1"/>
  <c r="M25" i="7"/>
  <c r="M40" i="7" s="1"/>
  <c r="F48" i="5"/>
  <c r="F50" i="5" s="1"/>
  <c r="F55" i="5" s="1"/>
  <c r="J43" i="5"/>
  <c r="M43" i="5" s="1"/>
  <c r="M25" i="5"/>
  <c r="M40" i="5" s="1"/>
  <c r="M42" i="4"/>
  <c r="F48" i="4"/>
  <c r="F50" i="4" s="1"/>
  <c r="F55" i="4" s="1"/>
  <c r="J43" i="4"/>
  <c r="M43" i="4" s="1"/>
  <c r="M25" i="4"/>
  <c r="M40" i="4" s="1"/>
  <c r="F56" i="9" l="1"/>
  <c r="F57" i="9" s="1"/>
  <c r="M46" i="8"/>
  <c r="M9" i="8" s="1"/>
  <c r="B11" i="8" s="1"/>
  <c r="M46" i="7"/>
  <c r="M46" i="5"/>
  <c r="F56" i="5" s="1"/>
  <c r="F57" i="5" s="1"/>
  <c r="M46" i="4"/>
  <c r="F56" i="4" s="1"/>
  <c r="F57" i="4" s="1"/>
  <c r="J10" i="3"/>
  <c r="E10" i="3"/>
  <c r="M9" i="5" l="1"/>
  <c r="B11" i="5" s="1"/>
  <c r="F56" i="8"/>
  <c r="F57" i="8" s="1"/>
  <c r="F56" i="7"/>
  <c r="F57" i="7" s="1"/>
  <c r="M9" i="7"/>
  <c r="B11" i="7" s="1"/>
  <c r="M9" i="4"/>
  <c r="B11" i="4" s="1"/>
  <c r="M42" i="2"/>
  <c r="M25" i="1" l="1"/>
  <c r="F48" i="2" l="1"/>
  <c r="F50" i="2" s="1"/>
  <c r="F55" i="2" s="1"/>
  <c r="J43" i="2"/>
  <c r="M43" i="2" s="1"/>
  <c r="M25" i="2"/>
  <c r="M40" i="2" s="1"/>
  <c r="J43" i="1"/>
  <c r="M46" i="2" l="1"/>
  <c r="M40" i="1"/>
  <c r="M43" i="1"/>
  <c r="M9" i="2" l="1"/>
  <c r="B11" i="2" s="1"/>
  <c r="F56" i="2"/>
  <c r="F57" i="2" s="1"/>
  <c r="F48" i="1"/>
  <c r="F50" i="1" s="1"/>
  <c r="F55" i="1" s="1"/>
  <c r="M46" i="1" l="1"/>
  <c r="F56" i="1" s="1"/>
  <c r="F57" i="1" s="1"/>
  <c r="M9" i="1" l="1"/>
  <c r="B11" i="1" s="1"/>
</calcChain>
</file>

<file path=xl/sharedStrings.xml><?xml version="1.0" encoding="utf-8"?>
<sst xmlns="http://schemas.openxmlformats.org/spreadsheetml/2006/main" count="1243" uniqueCount="104">
  <si>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</si>
  <si>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</si>
  <si>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</si>
  <si>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</si>
  <si>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</si>
  <si>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</si>
  <si>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</si>
  <si>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</si>
  <si>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viáticos en comisión conferida para   - - - - - - - -- - - - - - - - - - - - - - - - - - - - - - - - - - - - - - - - - - - </t>
  </si>
  <si>
    <t xml:space="preserve">durante los días del </t>
  </si>
  <si>
    <t xml:space="preserve">AL </t>
  </si>
  <si>
    <t xml:space="preserve"> de </t>
  </si>
  <si>
    <t>Vehículo part.</t>
  </si>
  <si>
    <t xml:space="preserve">Vehículo Oficial  </t>
  </si>
  <si>
    <t>Avión</t>
  </si>
  <si>
    <t>Otro</t>
  </si>
  <si>
    <t>.</t>
  </si>
  <si>
    <t xml:space="preserve"> 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</si>
  <si>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</si>
  <si>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</si>
  <si>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</si>
  <si>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</si>
  <si>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</si>
  <si>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</si>
  <si>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</si>
  <si>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</si>
  <si>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</si>
  <si>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</si>
  <si>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</si>
  <si>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 xml:space="preserve">Total.         </t>
  </si>
  <si>
    <t xml:space="preserve">  </t>
  </si>
  <si>
    <t>Combustible</t>
  </si>
  <si>
    <t>Km..</t>
  </si>
  <si>
    <t>Tipo de Cambio</t>
  </si>
  <si>
    <t xml:space="preserve">   </t>
  </si>
  <si>
    <t>Peaje</t>
  </si>
  <si>
    <t>comprobación que se anexa</t>
  </si>
  <si>
    <t>factor</t>
  </si>
  <si>
    <t>Estacionamiento</t>
  </si>
  <si>
    <t>Pasajes</t>
  </si>
  <si>
    <t xml:space="preserve">Hospedaje </t>
  </si>
  <si>
    <t>Total por cobrar</t>
  </si>
  <si>
    <t>Alimentación</t>
  </si>
  <si>
    <t>Total por pagar</t>
  </si>
  <si>
    <t>Total</t>
  </si>
  <si>
    <t>No Comprobable</t>
  </si>
  <si>
    <t>Observaciones:</t>
  </si>
  <si>
    <t>Cuota Peaje</t>
  </si>
  <si>
    <t xml:space="preserve">                                                                                            </t>
  </si>
  <si>
    <t>Depreciación por vehiculo</t>
  </si>
  <si>
    <t>Devolución de viáticos</t>
  </si>
  <si>
    <t>A U T O R I Z O</t>
  </si>
  <si>
    <t>R  E  C  I  B  I</t>
  </si>
  <si>
    <t>N  o  m  b  r  e</t>
  </si>
  <si>
    <t>JEFE DEL DEPTARTAMENTO DE PROMOCION CULTURAL</t>
  </si>
  <si>
    <t xml:space="preserve"> DIRECTOR DE ADMINISTRACION Y FINANZAS</t>
  </si>
  <si>
    <t>P u e s t o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</si>
  <si>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</si>
  <si>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</si>
  <si>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X</t>
  </si>
  <si>
    <t xml:space="preserve">SALTILLO </t>
  </si>
  <si>
    <t xml:space="preserve">C.P. ENRIQUE GARCIA GUEDEA </t>
  </si>
  <si>
    <t>JUNIO</t>
  </si>
  <si>
    <t>TRASLADO AL COMISIONADO PRESIDENTE A LA CIUDAD DE LEON GUANAJUATO</t>
  </si>
  <si>
    <t>LEON GUANAJUATO</t>
  </si>
  <si>
    <t>ARMANDO ZAMORA CRUZ</t>
  </si>
  <si>
    <t>AUXILIAR</t>
  </si>
  <si>
    <t>TRANSITO LOCAL</t>
  </si>
  <si>
    <t xml:space="preserve">PRESENTACION  DEL LIBRO  "EQUIDAD DE GENERO EN EL ACCESO A LA INFORMACION " EN LEON GUANAJUATO </t>
  </si>
  <si>
    <t>LIC. LUIS GONZALEZ BRISEÑO</t>
  </si>
  <si>
    <t xml:space="preserve">COMISIONADO PRESIDENTE </t>
  </si>
  <si>
    <t xml:space="preserve">                                                                                 </t>
  </si>
  <si>
    <t>(DIEZ MIL OCHOCIENTOS DOS PESOS 80/100 MN)</t>
  </si>
  <si>
    <t>(TRES MIL TRESCIENTOS SEIS  PESOS 00/100 MN)</t>
  </si>
  <si>
    <t xml:space="preserve">Hospedaje y Comidas </t>
  </si>
  <si>
    <t xml:space="preserve">Lic. Luis Gonzalez Briseño </t>
  </si>
  <si>
    <t xml:space="preserve">Armando Zamora Cruz </t>
  </si>
  <si>
    <t>VIATICOS SALTILLO LEON DEL 16 AL 18 JUNIO 2021</t>
  </si>
  <si>
    <t xml:space="preserve">CAPACITACION SISAI 2.0    CURSO -  TALLER DE CAPACITACION REGION LAGUNA IMPLEMENTACION SISAI 2.0 </t>
  </si>
  <si>
    <t xml:space="preserve">TORREON </t>
  </si>
  <si>
    <t xml:space="preserve">TRANSITTO LOCAL </t>
  </si>
  <si>
    <t xml:space="preserve">ANDREA FUENTES OSORIO </t>
  </si>
  <si>
    <t xml:space="preserve">JEFA DEL DEPARTAMENTO DE FORTALECIMIENTO A LA TRANSPARENCIA </t>
  </si>
  <si>
    <t>(DOS MIL DISCIENTOS NOVENTA PESOS 00/100 MN)</t>
  </si>
  <si>
    <t xml:space="preserve">JUAN ANTONIO ALVAREZ GAONA </t>
  </si>
  <si>
    <t xml:space="preserve">SUBDIRECTOR DE CAPACITACION A SUJETOS OBLIGADOS </t>
  </si>
  <si>
    <t>(SEISCIENTOS CUARENTA PESOS 00/100 MN)</t>
  </si>
  <si>
    <t xml:space="preserve">PIEDRAS NEGRAS </t>
  </si>
  <si>
    <t xml:space="preserve">MONCLOVA </t>
  </si>
  <si>
    <t xml:space="preserve">TRANSITO LOCAL </t>
  </si>
  <si>
    <t xml:space="preserve">ISMAEL ALBERTO RIOS DELGADO </t>
  </si>
  <si>
    <t xml:space="preserve">JEFE DEL DEPARTAMENTO DE INFORMATICA </t>
  </si>
  <si>
    <t>JEFE DEL DEPARTAMENTO DE INFORMATICA</t>
  </si>
  <si>
    <t>(DOS MIL OCHOCIENTOS OCHENTA PESOS 00/100 MN)</t>
  </si>
  <si>
    <t>(CUATRO MILOCHOCIENTOS QUINCE PESOS 60/100 MN)</t>
  </si>
  <si>
    <t>GUSTAVO ADOLFO ZAVALA SLEHIMAN</t>
  </si>
  <si>
    <t xml:space="preserve">DIRECTOR DE CAPACITACION Y CULTURA DE LA TRANSPARENCIA </t>
  </si>
  <si>
    <t>(OCHOCIENTOS OCHENTA PESOS 00/100 MN)</t>
  </si>
  <si>
    <t>DUSTAVO ADOLFO ZAVALA SLEHIMAN</t>
  </si>
  <si>
    <t>(TRES MIL CUATROCIENTOS CUARENTA PESOS 00/100 MN)</t>
  </si>
  <si>
    <t xml:space="preserve">CAPACITACION SISAI 2.0  CURSO -  TALLER DE CAPACITACION REGION NORTE-CENTRO  IMPLEMENTACION SISAI 2.0 </t>
  </si>
  <si>
    <t>LUIS FERNANDO GARCIA ABUSAID</t>
  </si>
  <si>
    <t xml:space="preserve">DIRECTOR GENERAL </t>
  </si>
  <si>
    <t>(DOS MIL OCHOCIENTOS CINCEUNTA  PESOS 00/100 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</si>
</sst>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96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0" xfId="1" applyFont="1" applyBorder="1"/>
    <xf numFmtId="0" fontId="3" fillId="0" borderId="0" xfId="1" applyFont="1" applyBorder="1"/>
    <xf numFmtId="0" fontId="4" fillId="0" borderId="8" xfId="1" applyFont="1" applyBorder="1"/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right"/>
    </xf>
    <xf numFmtId="0" fontId="4" fillId="0" borderId="0" xfId="1" applyFont="1" applyBorder="1"/>
    <xf numFmtId="0" fontId="4" fillId="0" borderId="9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3" fillId="0" borderId="4" xfId="1" applyFont="1" applyBorder="1"/>
    <xf numFmtId="38" fontId="2" fillId="0" borderId="12" xfId="1" applyNumberFormat="1" applyFont="1" applyBorder="1" applyAlignment="1">
      <alignment horizontal="center"/>
    </xf>
    <xf numFmtId="44" fontId="4" fillId="0" borderId="0" xfId="1" applyNumberFormat="1" applyFont="1" applyBorder="1"/>
    <xf numFmtId="38" fontId="2" fillId="0" borderId="0" xfId="1" applyNumberFormat="1" applyFont="1" applyBorder="1" applyAlignment="1">
      <alignment horizontal="center"/>
    </xf>
    <xf numFmtId="0" fontId="2" fillId="0" borderId="11" xfId="1" applyFont="1" applyFill="1" applyBorder="1"/>
    <xf numFmtId="44" fontId="2" fillId="0" borderId="9" xfId="1" applyNumberFormat="1" applyFont="1" applyBorder="1"/>
    <xf numFmtId="0" fontId="2" fillId="0" borderId="11" xfId="1" applyFont="1" applyBorder="1"/>
    <xf numFmtId="0" fontId="2" fillId="0" borderId="15" xfId="1" applyFont="1" applyBorder="1"/>
    <xf numFmtId="0" fontId="2" fillId="0" borderId="0" xfId="1" applyFont="1" applyFill="1" applyBorder="1"/>
    <xf numFmtId="0" fontId="2" fillId="0" borderId="9" xfId="1" applyFont="1" applyFill="1" applyBorder="1"/>
    <xf numFmtId="0" fontId="2" fillId="0" borderId="0" xfId="1" applyFont="1" applyBorder="1" applyAlignment="1">
      <alignment horizontal="right"/>
    </xf>
    <xf numFmtId="0" fontId="9" fillId="0" borderId="0" xfId="1" applyFont="1" applyBorder="1"/>
    <xf numFmtId="0" fontId="9" fillId="0" borderId="0" xfId="1" applyFont="1" applyBorder="1" applyAlignment="1">
      <alignment horizontal="right"/>
    </xf>
    <xf numFmtId="0" fontId="2" fillId="0" borderId="17" xfId="1" applyFont="1" applyBorder="1"/>
    <xf numFmtId="0" fontId="3" fillId="0" borderId="18" xfId="1" applyFont="1" applyBorder="1"/>
    <xf numFmtId="0" fontId="2" fillId="0" borderId="18" xfId="1" applyFont="1" applyBorder="1"/>
    <xf numFmtId="0" fontId="2" fillId="0" borderId="19" xfId="1" applyFont="1" applyBorder="1"/>
    <xf numFmtId="0" fontId="4" fillId="0" borderId="20" xfId="1" applyFont="1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Border="1" applyAlignment="1">
      <alignment horizontal="right"/>
    </xf>
    <xf numFmtId="43" fontId="2" fillId="0" borderId="0" xfId="1" applyNumberFormat="1" applyFont="1" applyBorder="1"/>
    <xf numFmtId="0" fontId="2" fillId="0" borderId="7" xfId="1" applyFont="1" applyBorder="1"/>
    <xf numFmtId="2" fontId="4" fillId="0" borderId="12" xfId="1" applyNumberFormat="1" applyFont="1" applyBorder="1"/>
    <xf numFmtId="0" fontId="4" fillId="0" borderId="0" xfId="1" applyFont="1" applyFill="1" applyBorder="1" applyAlignment="1">
      <alignment horizontal="center"/>
    </xf>
    <xf numFmtId="43" fontId="2" fillId="0" borderId="0" xfId="1" applyNumberFormat="1" applyFont="1"/>
    <xf numFmtId="164" fontId="4" fillId="0" borderId="18" xfId="2" applyFont="1" applyBorder="1" applyAlignment="1"/>
    <xf numFmtId="164" fontId="4" fillId="0" borderId="22" xfId="2" applyFont="1" applyBorder="1" applyAlignment="1"/>
    <xf numFmtId="43" fontId="4" fillId="0" borderId="0" xfId="1" applyNumberFormat="1" applyFont="1" applyBorder="1"/>
    <xf numFmtId="0" fontId="2" fillId="0" borderId="23" xfId="1" applyFont="1" applyBorder="1"/>
    <xf numFmtId="0" fontId="2" fillId="0" borderId="22" xfId="1" applyFont="1" applyBorder="1"/>
    <xf numFmtId="0" fontId="4" fillId="0" borderId="24" xfId="1" applyFont="1" applyBorder="1"/>
    <xf numFmtId="0" fontId="4" fillId="0" borderId="11" xfId="1" applyFont="1" applyBorder="1"/>
    <xf numFmtId="0" fontId="4" fillId="0" borderId="25" xfId="1" applyFont="1" applyBorder="1"/>
    <xf numFmtId="8" fontId="4" fillId="0" borderId="24" xfId="1" applyNumberFormat="1" applyFont="1" applyBorder="1"/>
    <xf numFmtId="164" fontId="2" fillId="0" borderId="0" xfId="1" applyNumberFormat="1" applyFont="1" applyBorder="1"/>
    <xf numFmtId="0" fontId="4" fillId="0" borderId="5" xfId="1" applyFont="1" applyBorder="1"/>
    <xf numFmtId="0" fontId="2" fillId="0" borderId="6" xfId="1" applyFont="1" applyBorder="1"/>
    <xf numFmtId="0" fontId="2" fillId="0" borderId="26" xfId="1" applyFont="1" applyBorder="1"/>
    <xf numFmtId="0" fontId="2" fillId="0" borderId="11" xfId="1" applyFont="1" applyBorder="1" applyAlignment="1">
      <alignment horizontal="right"/>
    </xf>
    <xf numFmtId="0" fontId="2" fillId="0" borderId="5" xfId="1" applyFont="1" applyBorder="1"/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29" xfId="1" applyFont="1" applyBorder="1"/>
    <xf numFmtId="0" fontId="2" fillId="0" borderId="10" xfId="1" applyFont="1" applyBorder="1"/>
    <xf numFmtId="0" fontId="4" fillId="0" borderId="10" xfId="1" applyFont="1" applyBorder="1"/>
    <xf numFmtId="0" fontId="4" fillId="2" borderId="10" xfId="1" applyFont="1" applyFill="1" applyBorder="1"/>
    <xf numFmtId="16" fontId="2" fillId="0" borderId="30" xfId="1" applyNumberFormat="1" applyFont="1" applyBorder="1"/>
    <xf numFmtId="0" fontId="5" fillId="0" borderId="0" xfId="1" applyFont="1" applyFill="1" applyAlignment="1">
      <alignment vertical="center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13" fillId="0" borderId="0" xfId="0" applyFont="1"/>
    <xf numFmtId="0" fontId="12" fillId="0" borderId="0" xfId="1" applyFont="1" applyFill="1" applyBorder="1" applyAlignment="1">
      <alignment horizontal="right"/>
    </xf>
    <xf numFmtId="0" fontId="12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164" fontId="2" fillId="0" borderId="4" xfId="2" applyFont="1" applyFill="1" applyBorder="1" applyAlignment="1"/>
    <xf numFmtId="164" fontId="2" fillId="0" borderId="0" xfId="2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4" fillId="0" borderId="5" xfId="2" applyFont="1" applyBorder="1" applyAlignment="1"/>
    <xf numFmtId="164" fontId="4" fillId="0" borderId="6" xfId="2" applyFont="1" applyBorder="1" applyAlignment="1"/>
    <xf numFmtId="0" fontId="7" fillId="2" borderId="14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17" fontId="2" fillId="0" borderId="11" xfId="1" applyNumberFormat="1" applyFont="1" applyBorder="1" applyAlignment="1">
      <alignment horizont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164" fontId="2" fillId="0" borderId="5" xfId="2" applyFont="1" applyBorder="1" applyAlignment="1">
      <alignment horizontal="center"/>
    </xf>
    <xf numFmtId="164" fontId="2" fillId="0" borderId="16" xfId="2" applyFont="1" applyBorder="1" applyAlignment="1">
      <alignment horizontal="center"/>
    </xf>
    <xf numFmtId="4" fontId="4" fillId="0" borderId="0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164" fontId="2" fillId="0" borderId="12" xfId="2" applyFont="1" applyBorder="1" applyAlignment="1">
      <alignment horizontal="center"/>
    </xf>
    <xf numFmtId="164" fontId="2" fillId="0" borderId="12" xfId="2" applyFont="1" applyBorder="1" applyAlignment="1">
      <alignment horizontal="left"/>
    </xf>
    <xf numFmtId="164" fontId="2" fillId="0" borderId="8" xfId="2" applyFont="1" applyBorder="1" applyAlignment="1">
      <alignment horizontal="left"/>
    </xf>
    <xf numFmtId="164" fontId="2" fillId="0" borderId="0" xfId="2" applyFont="1" applyBorder="1" applyAlignment="1">
      <alignment horizontal="center"/>
    </xf>
    <xf numFmtId="44" fontId="2" fillId="0" borderId="12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44" fontId="8" fillId="0" borderId="12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164" fontId="2" fillId="0" borderId="6" xfId="2" applyFont="1" applyBorder="1" applyAlignment="1">
      <alignment horizontal="center"/>
    </xf>
    <xf numFmtId="164" fontId="2" fillId="0" borderId="5" xfId="2" applyFont="1" applyBorder="1" applyAlignment="1">
      <alignment horizontal="left"/>
    </xf>
    <xf numFmtId="164" fontId="2" fillId="0" borderId="6" xfId="2" applyFont="1" applyBorder="1" applyAlignment="1">
      <alignment horizontal="left"/>
    </xf>
    <xf numFmtId="164" fontId="2" fillId="0" borderId="5" xfId="2" applyFont="1" applyBorder="1" applyAlignment="1"/>
    <xf numFmtId="164" fontId="2" fillId="0" borderId="6" xfId="2" applyFont="1" applyBorder="1" applyAlignment="1"/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9" fillId="0" borderId="21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20" xfId="1" applyNumberFormat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left"/>
    </xf>
    <xf numFmtId="164" fontId="2" fillId="0" borderId="20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164" fontId="4" fillId="0" borderId="28" xfId="0" applyNumberFormat="1" applyFont="1" applyBorder="1" applyAlignment="1">
      <alignment horizontal="left"/>
    </xf>
    <xf numFmtId="0" fontId="1" fillId="0" borderId="18" xfId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4" fillId="0" borderId="5" xfId="2" applyFont="1" applyBorder="1" applyAlignment="1">
      <alignment horizontal="center"/>
    </xf>
    <xf numFmtId="164" fontId="4" fillId="0" borderId="6" xfId="2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2" fillId="0" borderId="7" xfId="1" applyFont="1" applyBorder="1" applyAlignment="1">
      <alignment horizontal="right"/>
    </xf>
    <xf numFmtId="44" fontId="1" fillId="0" borderId="5" xfId="3" applyFont="1" applyBorder="1" applyAlignment="1"/>
    <xf numFmtId="44" fontId="1" fillId="0" borderId="6" xfId="3" applyFont="1" applyBorder="1" applyAlignment="1"/>
    <xf numFmtId="44" fontId="1" fillId="0" borderId="5" xfId="3" applyFont="1" applyBorder="1" applyAlignment="1">
      <alignment horizontal="center"/>
    </xf>
    <xf numFmtId="44" fontId="1" fillId="0" borderId="6" xfId="3" applyFont="1" applyBorder="1" applyAlignment="1">
      <alignment horizontal="center"/>
    </xf>
    <xf numFmtId="0" fontId="12" fillId="0" borderId="21" xfId="1" applyFont="1" applyFill="1" applyBorder="1" applyAlignment="1">
      <alignment horizontal="right"/>
    </xf>
    <xf numFmtId="0" fontId="12" fillId="0" borderId="7" xfId="1" applyFont="1" applyFill="1" applyBorder="1" applyAlignment="1">
      <alignment horizontal="right"/>
    </xf>
    <xf numFmtId="44" fontId="12" fillId="0" borderId="5" xfId="3" applyFont="1" applyBorder="1" applyAlignment="1">
      <alignment horizontal="center"/>
    </xf>
    <xf numFmtId="44" fontId="12" fillId="0" borderId="6" xfId="3" applyFont="1" applyBorder="1" applyAlignment="1">
      <alignment horizontal="center"/>
    </xf>
    <xf numFmtId="44" fontId="12" fillId="0" borderId="5" xfId="3" applyFont="1" applyBorder="1" applyAlignment="1"/>
    <xf numFmtId="44" fontId="12" fillId="0" borderId="6" xfId="3" applyFont="1" applyBorder="1" applyAlignment="1"/>
    <xf numFmtId="0" fontId="11" fillId="0" borderId="0" xfId="0" applyFont="1" applyAlignment="1">
      <alignment horizontal="center" wrapText="1"/>
    </xf>
  </cellXfs>
  <cellStyles count="4">
    <cellStyle name="Moneda" xfId="3" builtinId="4"/>
    <cellStyle name="Moneda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zoomScaleNormal="100" workbookViewId="0">
      <selection activeCell="S13" sqref="S1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10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5"/>
      <c r="M4" s="95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5"/>
      <c r="M5" s="95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24</v>
      </c>
      <c r="K8" s="92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2850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96"/>
      <c r="B11" s="105">
        <f>$M$9</f>
        <v>2850</v>
      </c>
      <c r="C11" s="106"/>
      <c r="D11" s="107" t="s">
        <v>103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78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25</v>
      </c>
      <c r="F16" s="92" t="s">
        <v>5</v>
      </c>
      <c r="G16" s="125" t="s">
        <v>62</v>
      </c>
      <c r="H16" s="113"/>
      <c r="I16" s="92" t="s">
        <v>10</v>
      </c>
      <c r="J16" s="17">
        <v>25</v>
      </c>
      <c r="K16" s="92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92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/>
      <c r="E24" s="92" t="s">
        <v>26</v>
      </c>
      <c r="F24" s="139"/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>
        <v>1</v>
      </c>
      <c r="E25" s="92" t="s">
        <v>26</v>
      </c>
      <c r="F25" s="143">
        <v>1200</v>
      </c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1200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92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92" t="s">
        <v>26</v>
      </c>
      <c r="G27" s="113" t="s">
        <v>79</v>
      </c>
      <c r="H27" s="113"/>
      <c r="I27" s="113"/>
      <c r="J27" s="23">
        <v>290</v>
      </c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79</v>
      </c>
      <c r="D28" s="113"/>
      <c r="E28" s="113"/>
      <c r="F28" s="92" t="s">
        <v>26</v>
      </c>
      <c r="G28" s="113" t="s">
        <v>60</v>
      </c>
      <c r="H28" s="113"/>
      <c r="I28" s="113"/>
      <c r="J28" s="23">
        <v>290</v>
      </c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80</v>
      </c>
      <c r="D29" s="113"/>
      <c r="E29" s="113"/>
      <c r="F29" s="92" t="s">
        <v>26</v>
      </c>
      <c r="G29" s="113" t="s">
        <v>80</v>
      </c>
      <c r="H29" s="113"/>
      <c r="I29" s="113"/>
      <c r="J29" s="23">
        <v>100</v>
      </c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/>
      <c r="D30" s="113"/>
      <c r="E30" s="113"/>
      <c r="F30" s="92" t="s">
        <v>26</v>
      </c>
      <c r="G30" s="113"/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92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92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92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92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92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92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92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92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92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92" t="s">
        <v>26</v>
      </c>
      <c r="G40" s="137"/>
      <c r="H40" s="137"/>
      <c r="I40" s="137"/>
      <c r="J40" s="26"/>
      <c r="K40" s="6" t="s">
        <v>32</v>
      </c>
      <c r="L40" s="97"/>
      <c r="M40" s="152">
        <f>M25</f>
        <v>1200</v>
      </c>
      <c r="N40" s="153"/>
    </row>
    <row r="41" spans="1:18">
      <c r="A41" s="5"/>
      <c r="B41" s="5"/>
      <c r="C41" s="137"/>
      <c r="D41" s="137"/>
      <c r="E41" s="137"/>
      <c r="F41" s="92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>
        <f>281*2</f>
        <v>562</v>
      </c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680</v>
      </c>
      <c r="K43" s="37"/>
      <c r="L43" s="94" t="s">
        <v>31</v>
      </c>
      <c r="M43" s="139">
        <f>J43*J44</f>
        <v>1088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95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94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97"/>
      <c r="F46" s="162">
        <v>0</v>
      </c>
      <c r="G46" s="163"/>
      <c r="H46" s="94"/>
      <c r="I46" s="94"/>
      <c r="J46" s="94"/>
      <c r="K46" s="6" t="s">
        <v>41</v>
      </c>
      <c r="L46" s="97"/>
      <c r="M46" s="115">
        <f>M43+M42+M40+M44+M45</f>
        <v>2850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97"/>
      <c r="F47" s="156">
        <v>0</v>
      </c>
      <c r="G47" s="157"/>
      <c r="H47" s="94"/>
      <c r="I47" s="94"/>
      <c r="J47" s="94"/>
      <c r="K47" s="6" t="s">
        <v>43</v>
      </c>
      <c r="L47" s="97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97"/>
      <c r="F48" s="166">
        <f>SUM(F46:G47)</f>
        <v>0</v>
      </c>
      <c r="G48" s="167"/>
      <c r="H48" s="94"/>
      <c r="I48" s="94"/>
      <c r="J48" s="94"/>
      <c r="K48" s="6"/>
      <c r="L48" s="97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97"/>
      <c r="F49" s="156">
        <v>0</v>
      </c>
      <c r="G49" s="157"/>
      <c r="H49" s="94"/>
      <c r="I49" s="94"/>
      <c r="J49" s="94"/>
      <c r="K49" s="6"/>
      <c r="L49" s="97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97"/>
      <c r="F50" s="166">
        <f>SUM(F48:G49)</f>
        <v>0</v>
      </c>
      <c r="G50" s="167"/>
      <c r="H50" s="94"/>
      <c r="I50" s="94"/>
      <c r="J50" s="94"/>
      <c r="K50" s="6"/>
      <c r="L50" s="97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97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97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97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97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97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97"/>
      <c r="F56" s="170">
        <f>+M46-F55</f>
        <v>2850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2850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91"/>
      <c r="C59" s="92"/>
      <c r="D59" s="92"/>
      <c r="E59" s="92"/>
      <c r="F59" s="92"/>
      <c r="G59" s="92"/>
      <c r="H59" s="6"/>
      <c r="I59" s="92"/>
      <c r="J59" s="92"/>
      <c r="K59" s="92"/>
      <c r="L59" s="92"/>
      <c r="M59" s="92"/>
      <c r="N59" s="93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101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102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opLeftCell="A28" zoomScaleNormal="100" workbookViewId="0">
      <selection activeCell="L40" sqref="K40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1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/>
      <c r="M5" s="9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15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3360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16"/>
      <c r="B11" s="105">
        <f>$M$9</f>
        <v>3360</v>
      </c>
      <c r="C11" s="106"/>
      <c r="D11" s="107" t="s">
        <v>73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63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16</v>
      </c>
      <c r="F16" s="15" t="s">
        <v>5</v>
      </c>
      <c r="G16" s="125" t="s">
        <v>62</v>
      </c>
      <c r="H16" s="113"/>
      <c r="I16" s="15" t="s">
        <v>10</v>
      </c>
      <c r="J16" s="17">
        <v>18</v>
      </c>
      <c r="K16" s="15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15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>
        <v>3</v>
      </c>
      <c r="E24" s="15" t="s">
        <v>26</v>
      </c>
      <c r="F24" s="139">
        <v>1120</v>
      </c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/>
      <c r="E25" s="15" t="s">
        <v>26</v>
      </c>
      <c r="F25" s="143"/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3360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15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/>
      <c r="D27" s="113"/>
      <c r="E27" s="113"/>
      <c r="F27" s="15" t="s">
        <v>26</v>
      </c>
      <c r="G27" s="113"/>
      <c r="H27" s="113"/>
      <c r="I27" s="113"/>
      <c r="J27" s="23"/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/>
      <c r="D28" s="113"/>
      <c r="E28" s="113"/>
      <c r="F28" s="15" t="s">
        <v>26</v>
      </c>
      <c r="G28" s="113"/>
      <c r="H28" s="113"/>
      <c r="I28" s="113"/>
      <c r="J28" s="23"/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/>
      <c r="D29" s="113"/>
      <c r="E29" s="113"/>
      <c r="F29" s="15" t="s">
        <v>26</v>
      </c>
      <c r="G29" s="113"/>
      <c r="H29" s="113"/>
      <c r="I29" s="113"/>
      <c r="J29" s="23"/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/>
      <c r="D30" s="113"/>
      <c r="E30" s="113"/>
      <c r="F30" s="15" t="s">
        <v>26</v>
      </c>
      <c r="G30" s="113"/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15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15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15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15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15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15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15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15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15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15" t="s">
        <v>26</v>
      </c>
      <c r="G40" s="137"/>
      <c r="H40" s="137"/>
      <c r="I40" s="137"/>
      <c r="J40" s="26"/>
      <c r="K40" s="6" t="s">
        <v>32</v>
      </c>
      <c r="L40" s="29"/>
      <c r="M40" s="152">
        <f>M25</f>
        <v>3360</v>
      </c>
      <c r="N40" s="153"/>
    </row>
    <row r="41" spans="1:18">
      <c r="A41" s="5"/>
      <c r="B41" s="5"/>
      <c r="C41" s="137"/>
      <c r="D41" s="137"/>
      <c r="E41" s="137"/>
      <c r="F41" s="15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/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0</v>
      </c>
      <c r="K43" s="37"/>
      <c r="L43" s="38" t="s">
        <v>31</v>
      </c>
      <c r="M43" s="139">
        <f>J43*J44</f>
        <v>0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9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38" t="s">
        <v>39</v>
      </c>
      <c r="M45" s="181"/>
      <c r="N45" s="182"/>
      <c r="P45" s="39"/>
      <c r="Q45" s="6"/>
    </row>
    <row r="46" spans="1:18">
      <c r="A46" s="5"/>
      <c r="B46" s="5" t="s">
        <v>40</v>
      </c>
      <c r="C46" s="6"/>
      <c r="D46" s="6"/>
      <c r="E46" s="29"/>
      <c r="F46" s="162">
        <v>0</v>
      </c>
      <c r="G46" s="163"/>
      <c r="H46" s="38"/>
      <c r="I46" s="38"/>
      <c r="J46" s="38"/>
      <c r="K46" s="6" t="s">
        <v>41</v>
      </c>
      <c r="L46" s="29"/>
      <c r="M46" s="115">
        <f>M43+M42+M40+M44+M45</f>
        <v>3360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29"/>
      <c r="F47" s="156">
        <v>0</v>
      </c>
      <c r="G47" s="157"/>
      <c r="H47" s="38"/>
      <c r="I47" s="38"/>
      <c r="J47" s="38"/>
      <c r="K47" s="6" t="s">
        <v>43</v>
      </c>
      <c r="L47" s="29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29"/>
      <c r="F48" s="166">
        <f>SUM(F46:G47)</f>
        <v>0</v>
      </c>
      <c r="G48" s="167"/>
      <c r="H48" s="38"/>
      <c r="I48" s="38"/>
      <c r="J48" s="38"/>
      <c r="K48" s="6"/>
      <c r="L48" s="29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29"/>
      <c r="F49" s="156">
        <v>0</v>
      </c>
      <c r="G49" s="157"/>
      <c r="H49" s="38"/>
      <c r="I49" s="38"/>
      <c r="J49" s="38"/>
      <c r="K49" s="6"/>
      <c r="L49" s="29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29"/>
      <c r="F50" s="166">
        <f>SUM(F48:G49)</f>
        <v>0</v>
      </c>
      <c r="G50" s="167"/>
      <c r="H50" s="38"/>
      <c r="I50" s="38"/>
      <c r="J50" s="38"/>
      <c r="K50" s="6"/>
      <c r="L50" s="29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29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29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29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29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29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29"/>
      <c r="F56" s="170">
        <f>+M46-F55</f>
        <v>3360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3360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65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66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8:C18"/>
    <mergeCell ref="E18:G18"/>
    <mergeCell ref="I18:J18"/>
    <mergeCell ref="L18:M18"/>
    <mergeCell ref="B17:N17"/>
    <mergeCell ref="M2:N2"/>
    <mergeCell ref="L3:M3"/>
    <mergeCell ref="L8:M8"/>
    <mergeCell ref="K9:L9"/>
    <mergeCell ref="M9:N9"/>
    <mergeCell ref="B11:C11"/>
    <mergeCell ref="D11:N11"/>
    <mergeCell ref="B13:N15"/>
    <mergeCell ref="G16:H16"/>
    <mergeCell ref="L16:M16"/>
    <mergeCell ref="B19:N19"/>
    <mergeCell ref="B20:E20"/>
    <mergeCell ref="F20:I20"/>
    <mergeCell ref="J20:K20"/>
    <mergeCell ref="L20:N20"/>
    <mergeCell ref="C27:E27"/>
    <mergeCell ref="G27:I27"/>
    <mergeCell ref="M27:N27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F26:G26"/>
    <mergeCell ref="M26:N26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P42:Q42"/>
    <mergeCell ref="H43:I43"/>
    <mergeCell ref="M43:N43"/>
    <mergeCell ref="F47:G47"/>
    <mergeCell ref="M47:N47"/>
    <mergeCell ref="M45:N45"/>
    <mergeCell ref="F46:G46"/>
    <mergeCell ref="M46:N46"/>
    <mergeCell ref="C42:E42"/>
    <mergeCell ref="G42:I42"/>
    <mergeCell ref="K42:L42"/>
    <mergeCell ref="M42:N42"/>
    <mergeCell ref="K44:L44"/>
    <mergeCell ref="M44:N44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10"/>
  <sheetViews>
    <sheetView workbookViewId="0">
      <selection activeCell="N5" sqref="N5"/>
    </sheetView>
  </sheetViews>
  <sheetFormatPr baseColWidth="10" defaultRowHeight="15"/>
  <cols>
    <col min="3" max="3" width="4.28515625" customWidth="1"/>
    <col min="4" max="4" width="21.85546875" customWidth="1"/>
  </cols>
  <sheetData>
    <row r="2" spans="3:11" ht="33.75" customHeight="1">
      <c r="F2" s="195" t="s">
        <v>77</v>
      </c>
      <c r="G2" s="195"/>
      <c r="H2" s="195"/>
      <c r="I2" s="195"/>
    </row>
    <row r="4" spans="3:11">
      <c r="D4" s="195" t="s">
        <v>75</v>
      </c>
      <c r="E4" s="195"/>
      <c r="F4" s="195"/>
      <c r="I4" s="195" t="s">
        <v>76</v>
      </c>
      <c r="J4" s="195"/>
      <c r="K4" s="195"/>
    </row>
    <row r="5" spans="3:11">
      <c r="C5" s="183" t="s">
        <v>74</v>
      </c>
      <c r="D5" s="184"/>
      <c r="E5" s="185">
        <v>6000</v>
      </c>
      <c r="F5" s="186"/>
      <c r="G5" s="81"/>
      <c r="H5" s="183" t="s">
        <v>74</v>
      </c>
      <c r="I5" s="184"/>
      <c r="J5" s="185">
        <v>3360</v>
      </c>
      <c r="K5" s="186"/>
    </row>
    <row r="6" spans="3:11">
      <c r="C6" s="183" t="s">
        <v>35</v>
      </c>
      <c r="D6" s="184"/>
      <c r="E6" s="185">
        <v>768</v>
      </c>
      <c r="F6" s="186"/>
      <c r="G6" s="81"/>
      <c r="H6" s="183" t="s">
        <v>35</v>
      </c>
      <c r="I6" s="184"/>
      <c r="J6" s="185"/>
      <c r="K6" s="186"/>
    </row>
    <row r="7" spans="3:11">
      <c r="C7" s="82"/>
      <c r="D7" s="83" t="s">
        <v>31</v>
      </c>
      <c r="E7" s="187">
        <v>4034.8</v>
      </c>
      <c r="F7" s="188"/>
      <c r="G7" s="81"/>
      <c r="H7" s="82"/>
      <c r="I7" s="83" t="s">
        <v>31</v>
      </c>
      <c r="J7" s="187"/>
      <c r="K7" s="188"/>
    </row>
    <row r="8" spans="3:11">
      <c r="C8" s="189" t="s">
        <v>38</v>
      </c>
      <c r="D8" s="190"/>
      <c r="E8" s="187">
        <v>0</v>
      </c>
      <c r="F8" s="188"/>
      <c r="G8" s="81"/>
      <c r="H8" s="189" t="s">
        <v>38</v>
      </c>
      <c r="I8" s="190"/>
      <c r="J8" s="187">
        <v>0</v>
      </c>
      <c r="K8" s="188"/>
    </row>
    <row r="9" spans="3:11">
      <c r="C9" s="82"/>
      <c r="D9" s="83" t="s">
        <v>39</v>
      </c>
      <c r="E9" s="191">
        <v>0</v>
      </c>
      <c r="F9" s="192"/>
      <c r="G9" s="81"/>
      <c r="H9" s="82"/>
      <c r="I9" s="83" t="s">
        <v>39</v>
      </c>
      <c r="J9" s="191">
        <v>0</v>
      </c>
      <c r="K9" s="192"/>
    </row>
    <row r="10" spans="3:11">
      <c r="C10" s="81"/>
      <c r="D10" s="83" t="s">
        <v>43</v>
      </c>
      <c r="E10" s="193">
        <f>SUM(E5:F9)</f>
        <v>10802.8</v>
      </c>
      <c r="F10" s="194"/>
      <c r="G10" s="81"/>
      <c r="H10" s="81"/>
      <c r="I10" s="83" t="s">
        <v>43</v>
      </c>
      <c r="J10" s="193">
        <f>SUM(J5:K9)</f>
        <v>3360</v>
      </c>
      <c r="K10" s="194"/>
    </row>
  </sheetData>
  <mergeCells count="21">
    <mergeCell ref="F2:I2"/>
    <mergeCell ref="D4:F4"/>
    <mergeCell ref="I4:K4"/>
    <mergeCell ref="H5:I5"/>
    <mergeCell ref="J5:K5"/>
    <mergeCell ref="C5:D5"/>
    <mergeCell ref="H6:I6"/>
    <mergeCell ref="J6:K6"/>
    <mergeCell ref="E9:F9"/>
    <mergeCell ref="E10:F10"/>
    <mergeCell ref="E5:F5"/>
    <mergeCell ref="J7:K7"/>
    <mergeCell ref="H8:I8"/>
    <mergeCell ref="J8:K8"/>
    <mergeCell ref="J9:K9"/>
    <mergeCell ref="J10:K10"/>
    <mergeCell ref="C6:D6"/>
    <mergeCell ref="E6:F6"/>
    <mergeCell ref="E7:F7"/>
    <mergeCell ref="C8:D8"/>
    <mergeCell ref="E8:F8"/>
  </mergeCells>
  <pageMargins left="0.70866141732283472" right="0.70866141732283472" top="0.74803149606299213" bottom="0.74803149606299213" header="0.31496062992125984" footer="0.31496062992125984"/>
  <pageSetup scale="6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zoomScaleNormal="100" workbookViewId="0">
      <selection activeCell="U13" sqref="U1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9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8"/>
      <c r="M4" s="88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8"/>
      <c r="M5" s="88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22</v>
      </c>
      <c r="K8" s="85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3440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89"/>
      <c r="B11" s="105">
        <f>$M$9</f>
        <v>3440</v>
      </c>
      <c r="C11" s="106"/>
      <c r="D11" s="107" t="s">
        <v>99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100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28</v>
      </c>
      <c r="F16" s="85" t="s">
        <v>5</v>
      </c>
      <c r="G16" s="125" t="s">
        <v>62</v>
      </c>
      <c r="H16" s="113"/>
      <c r="I16" s="85" t="s">
        <v>10</v>
      </c>
      <c r="J16" s="17">
        <v>30</v>
      </c>
      <c r="K16" s="85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85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>
        <v>2</v>
      </c>
      <c r="E24" s="85" t="s">
        <v>26</v>
      </c>
      <c r="F24" s="139">
        <v>1280</v>
      </c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>
        <v>1</v>
      </c>
      <c r="E25" s="85" t="s">
        <v>26</v>
      </c>
      <c r="F25" s="143">
        <v>880</v>
      </c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3440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85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85" t="s">
        <v>26</v>
      </c>
      <c r="G27" s="113" t="s">
        <v>87</v>
      </c>
      <c r="H27" s="113"/>
      <c r="I27" s="113"/>
      <c r="J27" s="23"/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87</v>
      </c>
      <c r="D28" s="113"/>
      <c r="E28" s="113"/>
      <c r="F28" s="85" t="s">
        <v>26</v>
      </c>
      <c r="G28" s="113" t="s">
        <v>88</v>
      </c>
      <c r="H28" s="113"/>
      <c r="I28" s="113"/>
      <c r="J28" s="23"/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88</v>
      </c>
      <c r="D29" s="113"/>
      <c r="E29" s="113"/>
      <c r="F29" s="85" t="s">
        <v>26</v>
      </c>
      <c r="G29" s="113" t="s">
        <v>60</v>
      </c>
      <c r="H29" s="113"/>
      <c r="I29" s="113"/>
      <c r="J29" s="23"/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 t="s">
        <v>89</v>
      </c>
      <c r="D30" s="113"/>
      <c r="E30" s="113"/>
      <c r="F30" s="85" t="s">
        <v>26</v>
      </c>
      <c r="G30" s="113" t="s">
        <v>89</v>
      </c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85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85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85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85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85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85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85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85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85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85" t="s">
        <v>26</v>
      </c>
      <c r="G40" s="137"/>
      <c r="H40" s="137"/>
      <c r="I40" s="137"/>
      <c r="J40" s="26"/>
      <c r="K40" s="6" t="s">
        <v>32</v>
      </c>
      <c r="L40" s="90"/>
      <c r="M40" s="152">
        <f>M25</f>
        <v>3440</v>
      </c>
      <c r="N40" s="153"/>
    </row>
    <row r="41" spans="1:18">
      <c r="A41" s="5"/>
      <c r="B41" s="5"/>
      <c r="C41" s="137"/>
      <c r="D41" s="137"/>
      <c r="E41" s="137"/>
      <c r="F41" s="85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/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0</v>
      </c>
      <c r="K43" s="37"/>
      <c r="L43" s="87" t="s">
        <v>31</v>
      </c>
      <c r="M43" s="139">
        <f>J43*J44</f>
        <v>0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88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87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90"/>
      <c r="F46" s="162">
        <v>0</v>
      </c>
      <c r="G46" s="163"/>
      <c r="H46" s="87"/>
      <c r="I46" s="87"/>
      <c r="J46" s="87"/>
      <c r="K46" s="6" t="s">
        <v>41</v>
      </c>
      <c r="L46" s="90"/>
      <c r="M46" s="115">
        <f>M43+M42+M40+M44+M45</f>
        <v>3440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90"/>
      <c r="F47" s="156">
        <v>0</v>
      </c>
      <c r="G47" s="157"/>
      <c r="H47" s="87"/>
      <c r="I47" s="87"/>
      <c r="J47" s="87"/>
      <c r="K47" s="6" t="s">
        <v>43</v>
      </c>
      <c r="L47" s="90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90"/>
      <c r="F48" s="166">
        <f>SUM(F46:G47)</f>
        <v>0</v>
      </c>
      <c r="G48" s="167"/>
      <c r="H48" s="87"/>
      <c r="I48" s="87"/>
      <c r="J48" s="87"/>
      <c r="K48" s="6"/>
      <c r="L48" s="90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90"/>
      <c r="F49" s="156">
        <v>0</v>
      </c>
      <c r="G49" s="157"/>
      <c r="H49" s="87"/>
      <c r="I49" s="87"/>
      <c r="J49" s="87"/>
      <c r="K49" s="6"/>
      <c r="L49" s="90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90"/>
      <c r="F50" s="166">
        <f>SUM(F48:G49)</f>
        <v>0</v>
      </c>
      <c r="G50" s="167"/>
      <c r="H50" s="87"/>
      <c r="I50" s="87"/>
      <c r="J50" s="87"/>
      <c r="K50" s="6"/>
      <c r="L50" s="90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90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90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90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90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90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90"/>
      <c r="F56" s="170">
        <f>+M46-F55</f>
        <v>3440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3440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84"/>
      <c r="C59" s="85"/>
      <c r="D59" s="85"/>
      <c r="E59" s="85"/>
      <c r="F59" s="85"/>
      <c r="G59" s="85"/>
      <c r="H59" s="6"/>
      <c r="I59" s="85"/>
      <c r="J59" s="85"/>
      <c r="K59" s="85"/>
      <c r="L59" s="85"/>
      <c r="M59" s="85"/>
      <c r="N59" s="86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98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96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8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8"/>
      <c r="M4" s="88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8"/>
      <c r="M5" s="88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22</v>
      </c>
      <c r="K8" s="85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880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89"/>
      <c r="B11" s="105">
        <f>$M$9</f>
        <v>880</v>
      </c>
      <c r="C11" s="106"/>
      <c r="D11" s="107" t="s">
        <v>97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78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25</v>
      </c>
      <c r="F16" s="85" t="s">
        <v>5</v>
      </c>
      <c r="G16" s="125" t="s">
        <v>62</v>
      </c>
      <c r="H16" s="113"/>
      <c r="I16" s="85" t="s">
        <v>10</v>
      </c>
      <c r="J16" s="17">
        <v>25</v>
      </c>
      <c r="K16" s="85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85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/>
      <c r="E24" s="85" t="s">
        <v>26</v>
      </c>
      <c r="F24" s="139"/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>
        <v>1</v>
      </c>
      <c r="E25" s="85" t="s">
        <v>26</v>
      </c>
      <c r="F25" s="143">
        <v>880</v>
      </c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880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85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85" t="s">
        <v>26</v>
      </c>
      <c r="G27" s="113" t="s">
        <v>79</v>
      </c>
      <c r="H27" s="113"/>
      <c r="I27" s="113"/>
      <c r="J27" s="23"/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79</v>
      </c>
      <c r="D28" s="113"/>
      <c r="E28" s="113"/>
      <c r="F28" s="85" t="s">
        <v>26</v>
      </c>
      <c r="G28" s="113" t="s">
        <v>60</v>
      </c>
      <c r="H28" s="113"/>
      <c r="I28" s="113"/>
      <c r="J28" s="23"/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80</v>
      </c>
      <c r="D29" s="113"/>
      <c r="E29" s="113"/>
      <c r="F29" s="85" t="s">
        <v>26</v>
      </c>
      <c r="G29" s="113" t="s">
        <v>80</v>
      </c>
      <c r="H29" s="113"/>
      <c r="I29" s="113"/>
      <c r="J29" s="23"/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/>
      <c r="D30" s="113"/>
      <c r="E30" s="113"/>
      <c r="F30" s="85" t="s">
        <v>26</v>
      </c>
      <c r="G30" s="113"/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85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85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85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85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85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85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85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85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85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85" t="s">
        <v>26</v>
      </c>
      <c r="G40" s="137"/>
      <c r="H40" s="137"/>
      <c r="I40" s="137"/>
      <c r="J40" s="26"/>
      <c r="K40" s="6" t="s">
        <v>32</v>
      </c>
      <c r="L40" s="90"/>
      <c r="M40" s="152">
        <f>M25</f>
        <v>880</v>
      </c>
      <c r="N40" s="153"/>
    </row>
    <row r="41" spans="1:18">
      <c r="A41" s="5"/>
      <c r="B41" s="5"/>
      <c r="C41" s="137"/>
      <c r="D41" s="137"/>
      <c r="E41" s="137"/>
      <c r="F41" s="85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/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0</v>
      </c>
      <c r="K43" s="37"/>
      <c r="L43" s="87" t="s">
        <v>31</v>
      </c>
      <c r="M43" s="139">
        <f>J43*J44</f>
        <v>0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88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87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90"/>
      <c r="F46" s="162">
        <v>0</v>
      </c>
      <c r="G46" s="163"/>
      <c r="H46" s="87"/>
      <c r="I46" s="87"/>
      <c r="J46" s="87"/>
      <c r="K46" s="6" t="s">
        <v>41</v>
      </c>
      <c r="L46" s="90"/>
      <c r="M46" s="115">
        <f>M43+M42+M40+M44+M45</f>
        <v>880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90"/>
      <c r="F47" s="156">
        <v>0</v>
      </c>
      <c r="G47" s="157"/>
      <c r="H47" s="87"/>
      <c r="I47" s="87"/>
      <c r="J47" s="87"/>
      <c r="K47" s="6" t="s">
        <v>43</v>
      </c>
      <c r="L47" s="90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90"/>
      <c r="F48" s="166">
        <f>SUM(F46:G47)</f>
        <v>0</v>
      </c>
      <c r="G48" s="167"/>
      <c r="H48" s="87"/>
      <c r="I48" s="87"/>
      <c r="J48" s="87"/>
      <c r="K48" s="6"/>
      <c r="L48" s="90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90"/>
      <c r="F49" s="156">
        <v>0</v>
      </c>
      <c r="G49" s="157"/>
      <c r="H49" s="87"/>
      <c r="I49" s="87"/>
      <c r="J49" s="87"/>
      <c r="K49" s="6"/>
      <c r="L49" s="90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90"/>
      <c r="F50" s="166">
        <f>SUM(F48:G49)</f>
        <v>0</v>
      </c>
      <c r="G50" s="167"/>
      <c r="H50" s="87"/>
      <c r="I50" s="87"/>
      <c r="J50" s="87"/>
      <c r="K50" s="6"/>
      <c r="L50" s="90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90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90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90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90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90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90"/>
      <c r="F56" s="170">
        <f>+M46-F55</f>
        <v>880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880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84"/>
      <c r="C59" s="85"/>
      <c r="D59" s="85"/>
      <c r="E59" s="85"/>
      <c r="F59" s="85"/>
      <c r="G59" s="85"/>
      <c r="H59" s="6"/>
      <c r="I59" s="85"/>
      <c r="J59" s="85"/>
      <c r="K59" s="85"/>
      <c r="L59" s="85"/>
      <c r="M59" s="85"/>
      <c r="N59" s="86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95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/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96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zoomScaleNormal="100" workbookViewId="0">
      <selection activeCell="B16" sqref="B16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7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/>
      <c r="M5" s="74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21</v>
      </c>
      <c r="K8" s="75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2880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78"/>
      <c r="B11" s="105">
        <f>$M$9</f>
        <v>2880</v>
      </c>
      <c r="C11" s="106"/>
      <c r="D11" s="107" t="s">
        <v>93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100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28</v>
      </c>
      <c r="F16" s="75" t="s">
        <v>5</v>
      </c>
      <c r="G16" s="125" t="s">
        <v>62</v>
      </c>
      <c r="H16" s="113"/>
      <c r="I16" s="75" t="s">
        <v>10</v>
      </c>
      <c r="J16" s="17">
        <v>30</v>
      </c>
      <c r="K16" s="75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75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>
        <v>2</v>
      </c>
      <c r="E24" s="75" t="s">
        <v>26</v>
      </c>
      <c r="F24" s="139">
        <v>1120</v>
      </c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>
        <v>1</v>
      </c>
      <c r="E25" s="75" t="s">
        <v>26</v>
      </c>
      <c r="F25" s="143">
        <v>640</v>
      </c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2880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75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75" t="s">
        <v>26</v>
      </c>
      <c r="G27" s="113" t="s">
        <v>87</v>
      </c>
      <c r="H27" s="113"/>
      <c r="I27" s="113"/>
      <c r="J27" s="23"/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87</v>
      </c>
      <c r="D28" s="113"/>
      <c r="E28" s="113"/>
      <c r="F28" s="75" t="s">
        <v>26</v>
      </c>
      <c r="G28" s="113" t="s">
        <v>88</v>
      </c>
      <c r="H28" s="113"/>
      <c r="I28" s="113"/>
      <c r="J28" s="23"/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88</v>
      </c>
      <c r="D29" s="113"/>
      <c r="E29" s="113"/>
      <c r="F29" s="75" t="s">
        <v>26</v>
      </c>
      <c r="G29" s="113" t="s">
        <v>60</v>
      </c>
      <c r="H29" s="113"/>
      <c r="I29" s="113"/>
      <c r="J29" s="23"/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 t="s">
        <v>89</v>
      </c>
      <c r="D30" s="113"/>
      <c r="E30" s="113"/>
      <c r="F30" s="75" t="s">
        <v>26</v>
      </c>
      <c r="G30" s="113" t="s">
        <v>89</v>
      </c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75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75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75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75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75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75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75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75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75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75" t="s">
        <v>26</v>
      </c>
      <c r="G40" s="137"/>
      <c r="H40" s="137"/>
      <c r="I40" s="137"/>
      <c r="J40" s="26"/>
      <c r="K40" s="6" t="s">
        <v>32</v>
      </c>
      <c r="L40" s="79"/>
      <c r="M40" s="152">
        <f>M25</f>
        <v>2880</v>
      </c>
      <c r="N40" s="153"/>
    </row>
    <row r="41" spans="1:18">
      <c r="A41" s="5"/>
      <c r="B41" s="5"/>
      <c r="C41" s="137"/>
      <c r="D41" s="137"/>
      <c r="E41" s="137"/>
      <c r="F41" s="75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/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0</v>
      </c>
      <c r="K43" s="37"/>
      <c r="L43" s="80" t="s">
        <v>31</v>
      </c>
      <c r="M43" s="139">
        <f>J43*J44</f>
        <v>0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74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80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79"/>
      <c r="F46" s="162">
        <v>0</v>
      </c>
      <c r="G46" s="163"/>
      <c r="H46" s="80"/>
      <c r="I46" s="80"/>
      <c r="J46" s="80"/>
      <c r="K46" s="6" t="s">
        <v>41</v>
      </c>
      <c r="L46" s="79"/>
      <c r="M46" s="115">
        <f>M43+M42+M40+M44+M45</f>
        <v>2880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79"/>
      <c r="F47" s="156">
        <v>0</v>
      </c>
      <c r="G47" s="157"/>
      <c r="H47" s="80"/>
      <c r="I47" s="80"/>
      <c r="J47" s="80"/>
      <c r="K47" s="6" t="s">
        <v>43</v>
      </c>
      <c r="L47" s="79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79"/>
      <c r="F48" s="166">
        <f>SUM(F46:G47)</f>
        <v>0</v>
      </c>
      <c r="G48" s="167"/>
      <c r="H48" s="80"/>
      <c r="I48" s="80"/>
      <c r="J48" s="80"/>
      <c r="K48" s="6"/>
      <c r="L48" s="79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79"/>
      <c r="F49" s="156">
        <v>0</v>
      </c>
      <c r="G49" s="157"/>
      <c r="H49" s="80"/>
      <c r="I49" s="80"/>
      <c r="J49" s="80"/>
      <c r="K49" s="6"/>
      <c r="L49" s="79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79"/>
      <c r="F50" s="166">
        <f>SUM(F48:G49)</f>
        <v>0</v>
      </c>
      <c r="G50" s="167"/>
      <c r="H50" s="80"/>
      <c r="I50" s="80"/>
      <c r="J50" s="80"/>
      <c r="K50" s="6"/>
      <c r="L50" s="79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79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79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79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79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79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79"/>
      <c r="F56" s="170">
        <f>+M46-F55</f>
        <v>2880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2880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76"/>
      <c r="C59" s="75"/>
      <c r="D59" s="75"/>
      <c r="E59" s="75"/>
      <c r="F59" s="75"/>
      <c r="G59" s="75"/>
      <c r="H59" s="6"/>
      <c r="I59" s="75"/>
      <c r="J59" s="75"/>
      <c r="K59" s="75"/>
      <c r="L59" s="75"/>
      <c r="M59" s="75"/>
      <c r="N59" s="77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90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92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zoomScaleNormal="100" workbookViewId="0">
      <selection activeCell="P58" sqref="P58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4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/>
      <c r="M5" s="74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21</v>
      </c>
      <c r="K8" s="75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640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78"/>
      <c r="B11" s="105">
        <f>$M$9</f>
        <v>640</v>
      </c>
      <c r="C11" s="106"/>
      <c r="D11" s="107" t="s">
        <v>86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78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25</v>
      </c>
      <c r="F16" s="75" t="s">
        <v>5</v>
      </c>
      <c r="G16" s="125" t="s">
        <v>62</v>
      </c>
      <c r="H16" s="113"/>
      <c r="I16" s="75" t="s">
        <v>10</v>
      </c>
      <c r="J16" s="17">
        <v>25</v>
      </c>
      <c r="K16" s="75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75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/>
      <c r="E24" s="75" t="s">
        <v>26</v>
      </c>
      <c r="F24" s="139"/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>
        <v>1</v>
      </c>
      <c r="E25" s="75" t="s">
        <v>26</v>
      </c>
      <c r="F25" s="143">
        <v>640</v>
      </c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640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75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75" t="s">
        <v>26</v>
      </c>
      <c r="G27" s="113" t="s">
        <v>79</v>
      </c>
      <c r="H27" s="113"/>
      <c r="I27" s="113"/>
      <c r="J27" s="23"/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79</v>
      </c>
      <c r="D28" s="113"/>
      <c r="E28" s="113"/>
      <c r="F28" s="75" t="s">
        <v>26</v>
      </c>
      <c r="G28" s="113" t="s">
        <v>60</v>
      </c>
      <c r="H28" s="113"/>
      <c r="I28" s="113"/>
      <c r="J28" s="23"/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80</v>
      </c>
      <c r="D29" s="113"/>
      <c r="E29" s="113"/>
      <c r="F29" s="75" t="s">
        <v>26</v>
      </c>
      <c r="G29" s="113" t="s">
        <v>80</v>
      </c>
      <c r="H29" s="113"/>
      <c r="I29" s="113"/>
      <c r="J29" s="23"/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/>
      <c r="D30" s="113"/>
      <c r="E30" s="113"/>
      <c r="F30" s="75" t="s">
        <v>26</v>
      </c>
      <c r="G30" s="113"/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75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75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75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75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75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75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75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75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75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75" t="s">
        <v>26</v>
      </c>
      <c r="G40" s="137"/>
      <c r="H40" s="137"/>
      <c r="I40" s="137"/>
      <c r="J40" s="26"/>
      <c r="K40" s="6" t="s">
        <v>32</v>
      </c>
      <c r="L40" s="79"/>
      <c r="M40" s="152">
        <f>M25</f>
        <v>640</v>
      </c>
      <c r="N40" s="153"/>
    </row>
    <row r="41" spans="1:18">
      <c r="A41" s="5"/>
      <c r="B41" s="5"/>
      <c r="C41" s="137"/>
      <c r="D41" s="137"/>
      <c r="E41" s="137"/>
      <c r="F41" s="75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/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0</v>
      </c>
      <c r="K43" s="37"/>
      <c r="L43" s="80" t="s">
        <v>31</v>
      </c>
      <c r="M43" s="139">
        <f>J43*J44</f>
        <v>0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74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80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79"/>
      <c r="F46" s="162">
        <v>0</v>
      </c>
      <c r="G46" s="163"/>
      <c r="H46" s="80"/>
      <c r="I46" s="80"/>
      <c r="J46" s="80"/>
      <c r="K46" s="6" t="s">
        <v>41</v>
      </c>
      <c r="L46" s="79"/>
      <c r="M46" s="115">
        <f>M43+M42+M40+M44+M45</f>
        <v>640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79"/>
      <c r="F47" s="156">
        <v>0</v>
      </c>
      <c r="G47" s="157"/>
      <c r="H47" s="80"/>
      <c r="I47" s="80"/>
      <c r="J47" s="80"/>
      <c r="K47" s="6" t="s">
        <v>43</v>
      </c>
      <c r="L47" s="79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79"/>
      <c r="F48" s="166">
        <f>SUM(F46:G47)</f>
        <v>0</v>
      </c>
      <c r="G48" s="167"/>
      <c r="H48" s="80"/>
      <c r="I48" s="80"/>
      <c r="J48" s="80"/>
      <c r="K48" s="6"/>
      <c r="L48" s="79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79"/>
      <c r="F49" s="156">
        <v>0</v>
      </c>
      <c r="G49" s="157"/>
      <c r="H49" s="80"/>
      <c r="I49" s="80"/>
      <c r="J49" s="80"/>
      <c r="K49" s="6"/>
      <c r="L49" s="79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79"/>
      <c r="F50" s="166">
        <f>SUM(F48:G49)</f>
        <v>0</v>
      </c>
      <c r="G50" s="167"/>
      <c r="H50" s="80"/>
      <c r="I50" s="80"/>
      <c r="J50" s="80"/>
      <c r="K50" s="6"/>
      <c r="L50" s="79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79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79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79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79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79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79"/>
      <c r="F56" s="170">
        <f>+M46-F55</f>
        <v>640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640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76"/>
      <c r="C59" s="75"/>
      <c r="D59" s="75"/>
      <c r="E59" s="75"/>
      <c r="F59" s="75"/>
      <c r="G59" s="75"/>
      <c r="H59" s="6"/>
      <c r="I59" s="75"/>
      <c r="J59" s="75"/>
      <c r="K59" s="75"/>
      <c r="L59" s="75"/>
      <c r="M59" s="75"/>
      <c r="N59" s="77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90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91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zoomScaleNormal="100" workbookViewId="0">
      <selection activeCell="U19" sqref="U1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5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8"/>
      <c r="M4" s="98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8"/>
      <c r="M5" s="98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21</v>
      </c>
      <c r="K8" s="99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4815.6000000000004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102"/>
      <c r="B11" s="105">
        <f>$M$9</f>
        <v>4815.6000000000004</v>
      </c>
      <c r="C11" s="106"/>
      <c r="D11" s="107" t="s">
        <v>94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100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28</v>
      </c>
      <c r="F16" s="99" t="s">
        <v>5</v>
      </c>
      <c r="G16" s="125" t="s">
        <v>62</v>
      </c>
      <c r="H16" s="113"/>
      <c r="I16" s="99" t="s">
        <v>10</v>
      </c>
      <c r="J16" s="17">
        <v>30</v>
      </c>
      <c r="K16" s="99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99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>
        <v>2</v>
      </c>
      <c r="E24" s="99" t="s">
        <v>26</v>
      </c>
      <c r="F24" s="139">
        <v>1120</v>
      </c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>
        <v>1</v>
      </c>
      <c r="E25" s="99" t="s">
        <v>26</v>
      </c>
      <c r="F25" s="143">
        <v>640</v>
      </c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2880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99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99" t="s">
        <v>26</v>
      </c>
      <c r="G27" s="113" t="s">
        <v>87</v>
      </c>
      <c r="H27" s="113"/>
      <c r="I27" s="113"/>
      <c r="J27" s="23">
        <v>435</v>
      </c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87</v>
      </c>
      <c r="D28" s="113"/>
      <c r="E28" s="113"/>
      <c r="F28" s="99" t="s">
        <v>26</v>
      </c>
      <c r="G28" s="113" t="s">
        <v>88</v>
      </c>
      <c r="H28" s="113"/>
      <c r="I28" s="113"/>
      <c r="J28" s="23">
        <v>239</v>
      </c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88</v>
      </c>
      <c r="D29" s="113"/>
      <c r="E29" s="113"/>
      <c r="F29" s="99" t="s">
        <v>26</v>
      </c>
      <c r="G29" s="113" t="s">
        <v>60</v>
      </c>
      <c r="H29" s="113"/>
      <c r="I29" s="113"/>
      <c r="J29" s="23">
        <v>197</v>
      </c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 t="s">
        <v>89</v>
      </c>
      <c r="D30" s="113"/>
      <c r="E30" s="113"/>
      <c r="F30" s="99" t="s">
        <v>26</v>
      </c>
      <c r="G30" s="113" t="s">
        <v>89</v>
      </c>
      <c r="H30" s="113"/>
      <c r="I30" s="113"/>
      <c r="J30" s="23">
        <v>200</v>
      </c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99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99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99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99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99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99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99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99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99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99" t="s">
        <v>26</v>
      </c>
      <c r="G40" s="137"/>
      <c r="H40" s="137"/>
      <c r="I40" s="137"/>
      <c r="J40" s="26"/>
      <c r="K40" s="6" t="s">
        <v>32</v>
      </c>
      <c r="L40" s="103"/>
      <c r="M40" s="152">
        <f>M25</f>
        <v>2880</v>
      </c>
      <c r="N40" s="153"/>
    </row>
    <row r="41" spans="1:18">
      <c r="A41" s="5"/>
      <c r="B41" s="5"/>
      <c r="C41" s="137"/>
      <c r="D41" s="137"/>
      <c r="E41" s="137"/>
      <c r="F41" s="99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>
        <f>111*2</f>
        <v>222</v>
      </c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1071</v>
      </c>
      <c r="K43" s="37"/>
      <c r="L43" s="104" t="s">
        <v>31</v>
      </c>
      <c r="M43" s="139">
        <f>J43*J44</f>
        <v>1713.6000000000001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98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104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103"/>
      <c r="F46" s="162">
        <v>0</v>
      </c>
      <c r="G46" s="163"/>
      <c r="H46" s="104"/>
      <c r="I46" s="104"/>
      <c r="J46" s="104"/>
      <c r="K46" s="6" t="s">
        <v>41</v>
      </c>
      <c r="L46" s="103"/>
      <c r="M46" s="115">
        <f>M43+M42+M40+M44+M45</f>
        <v>4815.6000000000004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103"/>
      <c r="F47" s="156">
        <v>0</v>
      </c>
      <c r="G47" s="157"/>
      <c r="H47" s="104"/>
      <c r="I47" s="104"/>
      <c r="J47" s="104"/>
      <c r="K47" s="6" t="s">
        <v>43</v>
      </c>
      <c r="L47" s="103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103"/>
      <c r="F48" s="166">
        <f>SUM(F46:G47)</f>
        <v>0</v>
      </c>
      <c r="G48" s="167"/>
      <c r="H48" s="104"/>
      <c r="I48" s="104"/>
      <c r="J48" s="104"/>
      <c r="K48" s="6"/>
      <c r="L48" s="103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103"/>
      <c r="F49" s="156">
        <v>0</v>
      </c>
      <c r="G49" s="157"/>
      <c r="H49" s="104"/>
      <c r="I49" s="104"/>
      <c r="J49" s="104"/>
      <c r="K49" s="6"/>
      <c r="L49" s="103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103"/>
      <c r="F50" s="166">
        <f>SUM(F48:G49)</f>
        <v>0</v>
      </c>
      <c r="G50" s="167"/>
      <c r="H50" s="104"/>
      <c r="I50" s="104"/>
      <c r="J50" s="104"/>
      <c r="K50" s="6"/>
      <c r="L50" s="103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103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103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103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103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103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103"/>
      <c r="F56" s="170">
        <f>+M46-F55</f>
        <v>4815.6000000000004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4815.6000000000004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100"/>
      <c r="C59" s="99"/>
      <c r="D59" s="99"/>
      <c r="E59" s="99"/>
      <c r="F59" s="99"/>
      <c r="G59" s="99"/>
      <c r="H59" s="6"/>
      <c r="I59" s="99"/>
      <c r="J59" s="99"/>
      <c r="K59" s="99"/>
      <c r="L59" s="99"/>
      <c r="M59" s="99"/>
      <c r="N59" s="101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81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85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B58:G58"/>
    <mergeCell ref="I58:N58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6:G56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4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/>
      <c r="M5" s="74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21</v>
      </c>
      <c r="K8" s="75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640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78"/>
      <c r="B11" s="105">
        <f>$M$9</f>
        <v>640</v>
      </c>
      <c r="C11" s="106"/>
      <c r="D11" s="107" t="s">
        <v>86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78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25</v>
      </c>
      <c r="F16" s="75" t="s">
        <v>5</v>
      </c>
      <c r="G16" s="125" t="s">
        <v>62</v>
      </c>
      <c r="H16" s="113"/>
      <c r="I16" s="75" t="s">
        <v>10</v>
      </c>
      <c r="J16" s="17">
        <v>25</v>
      </c>
      <c r="K16" s="75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75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/>
      <c r="E24" s="75" t="s">
        <v>26</v>
      </c>
      <c r="F24" s="139"/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>
        <v>1</v>
      </c>
      <c r="E25" s="75" t="s">
        <v>26</v>
      </c>
      <c r="F25" s="143">
        <v>640</v>
      </c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640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75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75" t="s">
        <v>26</v>
      </c>
      <c r="G27" s="113" t="s">
        <v>79</v>
      </c>
      <c r="H27" s="113"/>
      <c r="I27" s="113"/>
      <c r="J27" s="23"/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79</v>
      </c>
      <c r="D28" s="113"/>
      <c r="E28" s="113"/>
      <c r="F28" s="75" t="s">
        <v>26</v>
      </c>
      <c r="G28" s="113" t="s">
        <v>60</v>
      </c>
      <c r="H28" s="113"/>
      <c r="I28" s="113"/>
      <c r="J28" s="23"/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80</v>
      </c>
      <c r="D29" s="113"/>
      <c r="E29" s="113"/>
      <c r="F29" s="75" t="s">
        <v>26</v>
      </c>
      <c r="G29" s="113" t="s">
        <v>80</v>
      </c>
      <c r="H29" s="113"/>
      <c r="I29" s="113"/>
      <c r="J29" s="23"/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/>
      <c r="D30" s="113"/>
      <c r="E30" s="113"/>
      <c r="F30" s="75" t="s">
        <v>26</v>
      </c>
      <c r="G30" s="113"/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75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75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75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75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75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75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75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75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75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75" t="s">
        <v>26</v>
      </c>
      <c r="G40" s="137"/>
      <c r="H40" s="137"/>
      <c r="I40" s="137"/>
      <c r="J40" s="26"/>
      <c r="K40" s="6" t="s">
        <v>32</v>
      </c>
      <c r="L40" s="79"/>
      <c r="M40" s="152">
        <f>M25</f>
        <v>640</v>
      </c>
      <c r="N40" s="153"/>
    </row>
    <row r="41" spans="1:18">
      <c r="A41" s="5"/>
      <c r="B41" s="5"/>
      <c r="C41" s="137"/>
      <c r="D41" s="137"/>
      <c r="E41" s="137"/>
      <c r="F41" s="75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/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0</v>
      </c>
      <c r="K43" s="37"/>
      <c r="L43" s="80" t="s">
        <v>31</v>
      </c>
      <c r="M43" s="139">
        <f>J43*J44</f>
        <v>0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74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80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79"/>
      <c r="F46" s="162">
        <v>0</v>
      </c>
      <c r="G46" s="163"/>
      <c r="H46" s="80"/>
      <c r="I46" s="80"/>
      <c r="J46" s="80"/>
      <c r="K46" s="6" t="s">
        <v>41</v>
      </c>
      <c r="L46" s="79"/>
      <c r="M46" s="115">
        <f>M43+M42+M40+M44+M45</f>
        <v>640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79"/>
      <c r="F47" s="156">
        <v>0</v>
      </c>
      <c r="G47" s="157"/>
      <c r="H47" s="80"/>
      <c r="I47" s="80"/>
      <c r="J47" s="80"/>
      <c r="K47" s="6" t="s">
        <v>43</v>
      </c>
      <c r="L47" s="79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79"/>
      <c r="F48" s="166">
        <f>SUM(F46:G47)</f>
        <v>0</v>
      </c>
      <c r="G48" s="167"/>
      <c r="H48" s="80"/>
      <c r="I48" s="80"/>
      <c r="J48" s="80"/>
      <c r="K48" s="6"/>
      <c r="L48" s="79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79"/>
      <c r="F49" s="156">
        <v>0</v>
      </c>
      <c r="G49" s="157"/>
      <c r="H49" s="80"/>
      <c r="I49" s="80"/>
      <c r="J49" s="80"/>
      <c r="K49" s="6"/>
      <c r="L49" s="79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79"/>
      <c r="F50" s="166">
        <f>SUM(F48:G49)</f>
        <v>0</v>
      </c>
      <c r="G50" s="167"/>
      <c r="H50" s="80"/>
      <c r="I50" s="80"/>
      <c r="J50" s="80"/>
      <c r="K50" s="6"/>
      <c r="L50" s="79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79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79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79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79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79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79"/>
      <c r="F56" s="170">
        <f>+M46-F55</f>
        <v>640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640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76"/>
      <c r="C59" s="75"/>
      <c r="D59" s="75"/>
      <c r="E59" s="75"/>
      <c r="F59" s="75"/>
      <c r="G59" s="75"/>
      <c r="H59" s="6"/>
      <c r="I59" s="75"/>
      <c r="J59" s="75"/>
      <c r="K59" s="75"/>
      <c r="L59" s="75"/>
      <c r="M59" s="75"/>
      <c r="N59" s="77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84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85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opLeftCell="A4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3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/>
      <c r="M5" s="74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21</v>
      </c>
      <c r="K8" s="75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2290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78"/>
      <c r="B11" s="105">
        <f>$M$9</f>
        <v>2290</v>
      </c>
      <c r="C11" s="106"/>
      <c r="D11" s="107" t="s">
        <v>83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78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25</v>
      </c>
      <c r="F16" s="75" t="s">
        <v>5</v>
      </c>
      <c r="G16" s="125" t="s">
        <v>62</v>
      </c>
      <c r="H16" s="113"/>
      <c r="I16" s="75" t="s">
        <v>10</v>
      </c>
      <c r="J16" s="17">
        <v>25</v>
      </c>
      <c r="K16" s="75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75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/>
      <c r="E24" s="75" t="s">
        <v>26</v>
      </c>
      <c r="F24" s="139"/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>
        <v>1</v>
      </c>
      <c r="E25" s="75" t="s">
        <v>26</v>
      </c>
      <c r="F25" s="143">
        <v>640</v>
      </c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640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75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75" t="s">
        <v>26</v>
      </c>
      <c r="G27" s="113" t="s">
        <v>79</v>
      </c>
      <c r="H27" s="113"/>
      <c r="I27" s="113"/>
      <c r="J27" s="23">
        <v>290</v>
      </c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79</v>
      </c>
      <c r="D28" s="113"/>
      <c r="E28" s="113"/>
      <c r="F28" s="75" t="s">
        <v>26</v>
      </c>
      <c r="G28" s="113" t="s">
        <v>60</v>
      </c>
      <c r="H28" s="113"/>
      <c r="I28" s="113"/>
      <c r="J28" s="23">
        <v>290</v>
      </c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80</v>
      </c>
      <c r="D29" s="113"/>
      <c r="E29" s="113"/>
      <c r="F29" s="75" t="s">
        <v>26</v>
      </c>
      <c r="G29" s="113" t="s">
        <v>80</v>
      </c>
      <c r="H29" s="113"/>
      <c r="I29" s="113"/>
      <c r="J29" s="23">
        <v>100</v>
      </c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/>
      <c r="D30" s="113"/>
      <c r="E30" s="113"/>
      <c r="F30" s="75" t="s">
        <v>26</v>
      </c>
      <c r="G30" s="113"/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75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75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75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75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75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75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75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75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75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75" t="s">
        <v>26</v>
      </c>
      <c r="G40" s="137"/>
      <c r="H40" s="137"/>
      <c r="I40" s="137"/>
      <c r="J40" s="26"/>
      <c r="K40" s="6" t="s">
        <v>32</v>
      </c>
      <c r="L40" s="79"/>
      <c r="M40" s="152">
        <f>M25</f>
        <v>640</v>
      </c>
      <c r="N40" s="153"/>
    </row>
    <row r="41" spans="1:18">
      <c r="A41" s="5"/>
      <c r="B41" s="5"/>
      <c r="C41" s="137"/>
      <c r="D41" s="137"/>
      <c r="E41" s="137"/>
      <c r="F41" s="75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>
        <f>281*2</f>
        <v>562</v>
      </c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680</v>
      </c>
      <c r="K43" s="37"/>
      <c r="L43" s="80" t="s">
        <v>31</v>
      </c>
      <c r="M43" s="139">
        <f>J43*J44</f>
        <v>1088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74" t="s">
        <v>37</v>
      </c>
      <c r="J44" s="41">
        <v>1.6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80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79"/>
      <c r="F46" s="162">
        <v>0</v>
      </c>
      <c r="G46" s="163"/>
      <c r="H46" s="80"/>
      <c r="I46" s="80"/>
      <c r="J46" s="80"/>
      <c r="K46" s="6" t="s">
        <v>41</v>
      </c>
      <c r="L46" s="79"/>
      <c r="M46" s="115">
        <f>M43+M42+M40+M44+M45</f>
        <v>2290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79"/>
      <c r="F47" s="156">
        <v>0</v>
      </c>
      <c r="G47" s="157"/>
      <c r="H47" s="80"/>
      <c r="I47" s="80"/>
      <c r="J47" s="80"/>
      <c r="K47" s="6" t="s">
        <v>43</v>
      </c>
      <c r="L47" s="79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79"/>
      <c r="F48" s="166">
        <f>SUM(F46:G47)</f>
        <v>0</v>
      </c>
      <c r="G48" s="167"/>
      <c r="H48" s="80"/>
      <c r="I48" s="80"/>
      <c r="J48" s="80"/>
      <c r="K48" s="6"/>
      <c r="L48" s="79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79"/>
      <c r="F49" s="156">
        <v>0</v>
      </c>
      <c r="G49" s="157"/>
      <c r="H49" s="80"/>
      <c r="I49" s="80"/>
      <c r="J49" s="80"/>
      <c r="K49" s="6"/>
      <c r="L49" s="79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79"/>
      <c r="F50" s="166">
        <f>SUM(F48:G49)</f>
        <v>0</v>
      </c>
      <c r="G50" s="167"/>
      <c r="H50" s="80"/>
      <c r="I50" s="80"/>
      <c r="J50" s="80"/>
      <c r="K50" s="6"/>
      <c r="L50" s="79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79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79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79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79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79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79"/>
      <c r="F56" s="170">
        <f>+M46-F55</f>
        <v>2290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2290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76"/>
      <c r="C59" s="75"/>
      <c r="D59" s="75"/>
      <c r="E59" s="75"/>
      <c r="F59" s="75"/>
      <c r="G59" s="75"/>
      <c r="H59" s="6"/>
      <c r="I59" s="75"/>
      <c r="J59" s="75"/>
      <c r="K59" s="75"/>
      <c r="L59" s="75"/>
      <c r="M59" s="75"/>
      <c r="N59" s="77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81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82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F48:G48"/>
    <mergeCell ref="F49:G49"/>
    <mergeCell ref="F50:G50"/>
    <mergeCell ref="C38:E38"/>
    <mergeCell ref="G38:I38"/>
    <mergeCell ref="F47:G47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51:G51"/>
    <mergeCell ref="F52:G52"/>
    <mergeCell ref="P54:Q54"/>
    <mergeCell ref="F55:G55"/>
    <mergeCell ref="F56:G56"/>
    <mergeCell ref="F53:G53"/>
    <mergeCell ref="F54:G54"/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opLeftCell="A22" zoomScaleNormal="100" workbookViewId="0">
      <selection activeCell="X15" sqref="X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9">
        <v>2</v>
      </c>
      <c r="N2" s="110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11" t="s">
        <v>1</v>
      </c>
      <c r="M3" s="112"/>
      <c r="N3" s="8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7"/>
      <c r="M4" s="67"/>
      <c r="N4" s="10" t="s">
        <v>2</v>
      </c>
    </row>
    <row r="5" spans="1:25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67"/>
      <c r="M5" s="67"/>
      <c r="N5" s="12"/>
    </row>
    <row r="6" spans="1:25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5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68" t="s">
        <v>5</v>
      </c>
      <c r="L8" s="113" t="s">
        <v>62</v>
      </c>
      <c r="M8" s="113"/>
      <c r="N8" s="13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4" t="s">
        <v>6</v>
      </c>
      <c r="L9" s="114"/>
      <c r="M9" s="115">
        <f>M46</f>
        <v>10802.8</v>
      </c>
      <c r="N9" s="11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1.25" customHeight="1">
      <c r="A11" s="71"/>
      <c r="B11" s="105">
        <f>$M$9</f>
        <v>10802.8</v>
      </c>
      <c r="C11" s="106"/>
      <c r="D11" s="107" t="s">
        <v>72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2.75" customHeight="1">
      <c r="A13" s="5"/>
      <c r="B13" s="122" t="s">
        <v>68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P13" s="66"/>
      <c r="Q13" s="66"/>
      <c r="R13" s="66" t="s">
        <v>71</v>
      </c>
      <c r="S13" s="66"/>
      <c r="T13" s="66"/>
      <c r="U13" s="66"/>
      <c r="V13" s="66"/>
      <c r="W13" s="66"/>
      <c r="X13" s="66"/>
      <c r="Y13" s="66"/>
    </row>
    <row r="14" spans="1:25" ht="11.25" customHeight="1">
      <c r="A14" s="5"/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1.25" customHeight="1">
      <c r="A15" s="5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1.25" customHeight="1">
      <c r="A16" s="5"/>
      <c r="B16" s="5" t="s">
        <v>9</v>
      </c>
      <c r="C16" s="6"/>
      <c r="D16" s="6"/>
      <c r="E16" s="17">
        <v>16</v>
      </c>
      <c r="F16" s="68" t="s">
        <v>5</v>
      </c>
      <c r="G16" s="125" t="s">
        <v>62</v>
      </c>
      <c r="H16" s="113"/>
      <c r="I16" s="68" t="s">
        <v>10</v>
      </c>
      <c r="J16" s="17">
        <v>18</v>
      </c>
      <c r="K16" s="68" t="s">
        <v>11</v>
      </c>
      <c r="L16" s="125" t="s">
        <v>62</v>
      </c>
      <c r="M16" s="113"/>
      <c r="N16" s="13">
        <v>2021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ht="12" customHeight="1" thickBot="1">
      <c r="A17" s="5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2" customHeight="1" thickBot="1">
      <c r="A18" s="5"/>
      <c r="B18" s="129" t="s">
        <v>12</v>
      </c>
      <c r="C18" s="130"/>
      <c r="D18" s="18"/>
      <c r="E18" s="131" t="s">
        <v>13</v>
      </c>
      <c r="F18" s="132"/>
      <c r="G18" s="133"/>
      <c r="H18" s="18" t="s">
        <v>59</v>
      </c>
      <c r="I18" s="131" t="s">
        <v>14</v>
      </c>
      <c r="J18" s="133"/>
      <c r="K18" s="18"/>
      <c r="L18" s="131" t="s">
        <v>15</v>
      </c>
      <c r="M18" s="133"/>
      <c r="N18" s="18"/>
      <c r="P18" s="66"/>
      <c r="Q18" s="66"/>
      <c r="R18" s="66"/>
      <c r="S18" s="66"/>
      <c r="T18" s="66"/>
      <c r="U18" s="66"/>
      <c r="V18" s="66"/>
      <c r="W18" s="66"/>
      <c r="X18" s="66"/>
      <c r="Y18" s="66"/>
    </row>
    <row r="19" spans="1:25">
      <c r="A19" s="5"/>
      <c r="B19" s="126" t="s">
        <v>16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4" t="s">
        <v>17</v>
      </c>
    </row>
    <row r="20" spans="1:25" ht="12.75" customHeight="1">
      <c r="A20" s="5"/>
      <c r="B20" s="134"/>
      <c r="C20" s="135"/>
      <c r="D20" s="135"/>
      <c r="E20" s="136"/>
      <c r="F20" s="109"/>
      <c r="G20" s="137"/>
      <c r="H20" s="137"/>
      <c r="I20" s="138"/>
      <c r="J20" s="109"/>
      <c r="K20" s="138"/>
      <c r="L20" s="109"/>
      <c r="M20" s="137"/>
      <c r="N20" s="110"/>
      <c r="Q20" s="4" t="s">
        <v>17</v>
      </c>
    </row>
    <row r="21" spans="1:25">
      <c r="A21" s="5"/>
      <c r="B21" s="117" t="s">
        <v>18</v>
      </c>
      <c r="C21" s="118"/>
      <c r="D21" s="118"/>
      <c r="E21" s="119"/>
      <c r="F21" s="120" t="s">
        <v>19</v>
      </c>
      <c r="G21" s="118"/>
      <c r="H21" s="118"/>
      <c r="I21" s="119"/>
      <c r="J21" s="120" t="s">
        <v>20</v>
      </c>
      <c r="K21" s="119"/>
      <c r="L21" s="120" t="s">
        <v>21</v>
      </c>
      <c r="M21" s="118"/>
      <c r="N21" s="121"/>
    </row>
    <row r="22" spans="1:25">
      <c r="A22" s="5"/>
      <c r="B22" s="19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5">
      <c r="A23" s="5"/>
      <c r="B23" s="5"/>
      <c r="C23" s="6" t="s">
        <v>23</v>
      </c>
      <c r="D23" s="6"/>
      <c r="E23" s="68"/>
      <c r="F23" s="113" t="s">
        <v>24</v>
      </c>
      <c r="G23" s="113"/>
      <c r="H23" s="6"/>
      <c r="I23" s="6"/>
      <c r="J23" s="11"/>
      <c r="K23" s="6"/>
      <c r="L23" s="6"/>
      <c r="M23" s="6"/>
      <c r="N23" s="13"/>
    </row>
    <row r="24" spans="1:25">
      <c r="A24" s="5"/>
      <c r="B24" s="5" t="s">
        <v>25</v>
      </c>
      <c r="C24" s="6"/>
      <c r="D24" s="20">
        <v>3</v>
      </c>
      <c r="E24" s="68" t="s">
        <v>26</v>
      </c>
      <c r="F24" s="139">
        <v>2000</v>
      </c>
      <c r="G24" s="140"/>
      <c r="H24" s="6" t="s">
        <v>27</v>
      </c>
      <c r="I24" s="6"/>
      <c r="J24" s="21"/>
      <c r="K24" s="6"/>
      <c r="L24" s="6"/>
      <c r="M24" s="141"/>
      <c r="N24" s="142"/>
    </row>
    <row r="25" spans="1:25">
      <c r="A25" s="5"/>
      <c r="B25" s="5" t="s">
        <v>25</v>
      </c>
      <c r="C25" s="6"/>
      <c r="D25" s="20"/>
      <c r="E25" s="68" t="s">
        <v>26</v>
      </c>
      <c r="F25" s="143"/>
      <c r="G25" s="143"/>
      <c r="H25" s="6" t="s">
        <v>28</v>
      </c>
      <c r="I25" s="6"/>
      <c r="J25" s="11"/>
      <c r="K25" s="6" t="s">
        <v>29</v>
      </c>
      <c r="L25" s="6"/>
      <c r="M25" s="144">
        <f>D24*F24+D25*F25</f>
        <v>6000</v>
      </c>
      <c r="N25" s="145"/>
      <c r="Q25" s="4" t="s">
        <v>30</v>
      </c>
    </row>
    <row r="26" spans="1:25">
      <c r="A26" s="5"/>
      <c r="B26" s="19" t="s">
        <v>31</v>
      </c>
      <c r="C26" s="6"/>
      <c r="D26" s="22"/>
      <c r="E26" s="68"/>
      <c r="F26" s="146"/>
      <c r="G26" s="146"/>
      <c r="H26" s="6"/>
      <c r="I26" s="6"/>
      <c r="J26" s="6"/>
      <c r="K26" s="6"/>
      <c r="L26" s="11"/>
      <c r="M26" s="147"/>
      <c r="N26" s="148"/>
    </row>
    <row r="27" spans="1:25" ht="12">
      <c r="A27" s="5"/>
      <c r="B27" s="5" t="s">
        <v>5</v>
      </c>
      <c r="C27" s="113" t="s">
        <v>60</v>
      </c>
      <c r="D27" s="113"/>
      <c r="E27" s="113"/>
      <c r="F27" s="68" t="s">
        <v>26</v>
      </c>
      <c r="G27" s="113" t="s">
        <v>64</v>
      </c>
      <c r="H27" s="113"/>
      <c r="I27" s="113"/>
      <c r="J27" s="23">
        <v>792</v>
      </c>
      <c r="K27" s="6" t="s">
        <v>32</v>
      </c>
      <c r="L27" s="6"/>
      <c r="M27" s="149"/>
      <c r="N27" s="150"/>
    </row>
    <row r="28" spans="1:25">
      <c r="A28" s="5"/>
      <c r="B28" s="5" t="s">
        <v>5</v>
      </c>
      <c r="C28" s="113" t="s">
        <v>64</v>
      </c>
      <c r="D28" s="113"/>
      <c r="E28" s="113"/>
      <c r="F28" s="68" t="s">
        <v>26</v>
      </c>
      <c r="G28" s="113" t="s">
        <v>60</v>
      </c>
      <c r="H28" s="113"/>
      <c r="I28" s="113"/>
      <c r="J28" s="23">
        <v>792</v>
      </c>
      <c r="K28" s="6" t="s">
        <v>32</v>
      </c>
      <c r="L28" s="6"/>
      <c r="M28" s="6"/>
      <c r="N28" s="24"/>
    </row>
    <row r="29" spans="1:25">
      <c r="A29" s="5"/>
      <c r="B29" s="5" t="s">
        <v>5</v>
      </c>
      <c r="C29" s="113" t="s">
        <v>67</v>
      </c>
      <c r="D29" s="113"/>
      <c r="E29" s="113"/>
      <c r="F29" s="68" t="s">
        <v>26</v>
      </c>
      <c r="G29" s="113" t="s">
        <v>67</v>
      </c>
      <c r="H29" s="113"/>
      <c r="I29" s="113"/>
      <c r="J29" s="23">
        <v>250</v>
      </c>
      <c r="K29" s="6" t="s">
        <v>32</v>
      </c>
      <c r="L29" s="6"/>
      <c r="M29" s="6"/>
      <c r="N29" s="13"/>
    </row>
    <row r="30" spans="1:25">
      <c r="A30" s="5"/>
      <c r="B30" s="5" t="s">
        <v>5</v>
      </c>
      <c r="C30" s="113"/>
      <c r="D30" s="113"/>
      <c r="E30" s="113"/>
      <c r="F30" s="68" t="s">
        <v>26</v>
      </c>
      <c r="G30" s="113"/>
      <c r="H30" s="113"/>
      <c r="I30" s="113"/>
      <c r="J30" s="23"/>
      <c r="K30" s="6" t="s">
        <v>32</v>
      </c>
      <c r="L30" s="6"/>
      <c r="M30" s="6"/>
      <c r="N30" s="13"/>
    </row>
    <row r="31" spans="1:25" ht="11.25" customHeight="1">
      <c r="A31" s="5"/>
      <c r="B31" s="5" t="s">
        <v>5</v>
      </c>
      <c r="C31" s="137"/>
      <c r="D31" s="137"/>
      <c r="E31" s="137"/>
      <c r="F31" s="68" t="s">
        <v>26</v>
      </c>
      <c r="G31" s="113"/>
      <c r="H31" s="113"/>
      <c r="I31" s="113"/>
      <c r="J31" s="23"/>
      <c r="K31" s="6" t="s">
        <v>32</v>
      </c>
      <c r="L31" s="6"/>
      <c r="M31" s="6"/>
      <c r="N31" s="13"/>
    </row>
    <row r="32" spans="1:25">
      <c r="A32" s="5"/>
      <c r="B32" s="5" t="s">
        <v>5</v>
      </c>
      <c r="C32" s="113"/>
      <c r="D32" s="113"/>
      <c r="E32" s="113"/>
      <c r="F32" s="68" t="s">
        <v>26</v>
      </c>
      <c r="G32" s="113"/>
      <c r="H32" s="113"/>
      <c r="I32" s="113"/>
      <c r="J32" s="23"/>
      <c r="K32" s="6" t="s">
        <v>32</v>
      </c>
      <c r="L32" s="6"/>
      <c r="M32" s="6"/>
      <c r="N32" s="13"/>
    </row>
    <row r="33" spans="1:18" ht="11.25" customHeight="1">
      <c r="A33" s="5"/>
      <c r="B33" s="5" t="s">
        <v>5</v>
      </c>
      <c r="C33" s="137"/>
      <c r="D33" s="137"/>
      <c r="E33" s="137"/>
      <c r="F33" s="68" t="s">
        <v>26</v>
      </c>
      <c r="G33" s="137"/>
      <c r="H33" s="137"/>
      <c r="I33" s="137"/>
      <c r="J33" s="25"/>
      <c r="K33" s="6" t="s">
        <v>32</v>
      </c>
      <c r="L33" s="6"/>
      <c r="M33" s="6"/>
      <c r="N33" s="13"/>
    </row>
    <row r="34" spans="1:18">
      <c r="A34" s="5"/>
      <c r="B34" s="5" t="s">
        <v>5</v>
      </c>
      <c r="C34" s="113"/>
      <c r="D34" s="113"/>
      <c r="E34" s="113"/>
      <c r="F34" s="68" t="s">
        <v>26</v>
      </c>
      <c r="G34" s="113"/>
      <c r="H34" s="113"/>
      <c r="I34" s="113"/>
      <c r="J34" s="23"/>
      <c r="K34" s="6" t="s">
        <v>32</v>
      </c>
      <c r="L34" s="6"/>
      <c r="M34" s="6"/>
      <c r="N34" s="13"/>
    </row>
    <row r="35" spans="1:18">
      <c r="A35" s="5"/>
      <c r="B35" s="5"/>
      <c r="C35" s="137"/>
      <c r="D35" s="137"/>
      <c r="E35" s="137"/>
      <c r="F35" s="68" t="s">
        <v>26</v>
      </c>
      <c r="G35" s="137"/>
      <c r="H35" s="137"/>
      <c r="I35" s="137"/>
      <c r="J35" s="26"/>
      <c r="K35" s="6" t="s">
        <v>32</v>
      </c>
      <c r="L35" s="6"/>
      <c r="M35" s="6"/>
      <c r="N35" s="13"/>
    </row>
    <row r="36" spans="1:18">
      <c r="A36" s="5"/>
      <c r="B36" s="5"/>
      <c r="C36" s="137"/>
      <c r="D36" s="137"/>
      <c r="E36" s="137"/>
      <c r="F36" s="68" t="s">
        <v>26</v>
      </c>
      <c r="G36" s="137"/>
      <c r="H36" s="137"/>
      <c r="I36" s="137"/>
      <c r="J36" s="26"/>
      <c r="K36" s="6" t="s">
        <v>32</v>
      </c>
      <c r="L36" s="6"/>
      <c r="M36" s="6"/>
      <c r="N36" s="13"/>
    </row>
    <row r="37" spans="1:18">
      <c r="A37" s="5"/>
      <c r="B37" s="5"/>
      <c r="C37" s="137"/>
      <c r="D37" s="137"/>
      <c r="E37" s="137"/>
      <c r="F37" s="68" t="s">
        <v>26</v>
      </c>
      <c r="G37" s="137"/>
      <c r="H37" s="137"/>
      <c r="I37" s="137"/>
      <c r="J37" s="26"/>
      <c r="K37" s="6" t="s">
        <v>32</v>
      </c>
      <c r="L37" s="6"/>
      <c r="M37" s="6"/>
      <c r="N37" s="13"/>
    </row>
    <row r="38" spans="1:18">
      <c r="A38" s="5"/>
      <c r="B38" s="5"/>
      <c r="C38" s="137"/>
      <c r="D38" s="137"/>
      <c r="E38" s="137"/>
      <c r="F38" s="68" t="s">
        <v>26</v>
      </c>
      <c r="G38" s="137"/>
      <c r="H38" s="137"/>
      <c r="I38" s="137"/>
      <c r="J38" s="26"/>
      <c r="K38" s="6" t="s">
        <v>32</v>
      </c>
      <c r="L38" s="6"/>
      <c r="M38" s="6"/>
      <c r="N38" s="13"/>
    </row>
    <row r="39" spans="1:18">
      <c r="A39" s="5"/>
      <c r="B39" s="5"/>
      <c r="C39" s="137"/>
      <c r="D39" s="137"/>
      <c r="E39" s="137"/>
      <c r="F39" s="68" t="s">
        <v>26</v>
      </c>
      <c r="G39" s="137"/>
      <c r="H39" s="137"/>
      <c r="I39" s="137"/>
      <c r="J39" s="26"/>
      <c r="K39" s="6" t="s">
        <v>32</v>
      </c>
      <c r="L39" s="6"/>
      <c r="M39" s="27"/>
      <c r="N39" s="28"/>
    </row>
    <row r="40" spans="1:18">
      <c r="A40" s="5"/>
      <c r="B40" s="5"/>
      <c r="C40" s="137"/>
      <c r="D40" s="137"/>
      <c r="E40" s="137"/>
      <c r="F40" s="68" t="s">
        <v>26</v>
      </c>
      <c r="G40" s="137"/>
      <c r="H40" s="137"/>
      <c r="I40" s="137"/>
      <c r="J40" s="26"/>
      <c r="K40" s="6" t="s">
        <v>32</v>
      </c>
      <c r="L40" s="72"/>
      <c r="M40" s="152">
        <f>M25</f>
        <v>6000</v>
      </c>
      <c r="N40" s="153"/>
    </row>
    <row r="41" spans="1:18">
      <c r="A41" s="5"/>
      <c r="B41" s="5"/>
      <c r="C41" s="137"/>
      <c r="D41" s="137"/>
      <c r="E41" s="137"/>
      <c r="F41" s="68" t="s">
        <v>26</v>
      </c>
      <c r="G41" s="137"/>
      <c r="H41" s="137"/>
      <c r="I41" s="137"/>
      <c r="J41" s="26"/>
      <c r="K41" s="30"/>
      <c r="L41" s="31" t="s">
        <v>33</v>
      </c>
      <c r="M41" s="154">
        <v>1</v>
      </c>
      <c r="N41" s="155"/>
      <c r="R41" s="4" t="s">
        <v>34</v>
      </c>
    </row>
    <row r="42" spans="1:18">
      <c r="A42" s="5"/>
      <c r="B42" s="5"/>
      <c r="C42" s="137"/>
      <c r="D42" s="137"/>
      <c r="E42" s="137"/>
      <c r="F42" s="6"/>
      <c r="G42" s="137"/>
      <c r="H42" s="137"/>
      <c r="I42" s="137"/>
      <c r="J42" s="26"/>
      <c r="K42" s="158" t="s">
        <v>35</v>
      </c>
      <c r="L42" s="159"/>
      <c r="M42" s="154">
        <f>384*2</f>
        <v>768</v>
      </c>
      <c r="N42" s="155"/>
      <c r="P42" s="114"/>
      <c r="Q42" s="114"/>
    </row>
    <row r="43" spans="1:18">
      <c r="A43" s="5"/>
      <c r="B43" s="32"/>
      <c r="C43" s="33" t="s">
        <v>36</v>
      </c>
      <c r="D43" s="34"/>
      <c r="E43" s="34"/>
      <c r="F43" s="34"/>
      <c r="G43" s="35"/>
      <c r="H43" s="111"/>
      <c r="I43" s="111"/>
      <c r="J43" s="36">
        <f>SUM(J27:J42)</f>
        <v>1834</v>
      </c>
      <c r="K43" s="37"/>
      <c r="L43" s="73" t="s">
        <v>31</v>
      </c>
      <c r="M43" s="139">
        <f>J43*J44</f>
        <v>4034.8</v>
      </c>
      <c r="N43" s="151"/>
      <c r="P43" s="39"/>
      <c r="Q43" s="6"/>
    </row>
    <row r="44" spans="1:18">
      <c r="A44" s="5"/>
      <c r="B44" s="5"/>
      <c r="C44" s="7"/>
      <c r="D44" s="6"/>
      <c r="E44" s="6"/>
      <c r="F44" s="6"/>
      <c r="G44" s="40"/>
      <c r="H44" s="6"/>
      <c r="I44" s="67" t="s">
        <v>37</v>
      </c>
      <c r="J44" s="41">
        <v>2.2000000000000002</v>
      </c>
      <c r="K44" s="160" t="s">
        <v>38</v>
      </c>
      <c r="L44" s="161"/>
      <c r="M44" s="139"/>
      <c r="N44" s="151"/>
      <c r="P44" s="39"/>
      <c r="Q44" s="6"/>
    </row>
    <row r="45" spans="1:18">
      <c r="A45" s="5"/>
      <c r="B45" s="5"/>
      <c r="C45" s="7"/>
      <c r="D45" s="6"/>
      <c r="E45" s="6"/>
      <c r="F45" s="6"/>
      <c r="G45" s="40"/>
      <c r="H45" s="42"/>
      <c r="I45" s="42"/>
      <c r="J45" s="37"/>
      <c r="K45" s="37"/>
      <c r="L45" s="73" t="s">
        <v>39</v>
      </c>
      <c r="M45" s="154"/>
      <c r="N45" s="155"/>
      <c r="P45" s="39"/>
      <c r="Q45" s="6"/>
    </row>
    <row r="46" spans="1:18">
      <c r="A46" s="5"/>
      <c r="B46" s="5" t="s">
        <v>40</v>
      </c>
      <c r="C46" s="6"/>
      <c r="D46" s="6"/>
      <c r="E46" s="72"/>
      <c r="F46" s="162">
        <v>0</v>
      </c>
      <c r="G46" s="163"/>
      <c r="H46" s="73"/>
      <c r="I46" s="73"/>
      <c r="J46" s="73"/>
      <c r="K46" s="6" t="s">
        <v>41</v>
      </c>
      <c r="L46" s="72"/>
      <c r="M46" s="115">
        <f>M43+M42+M40+M44+M45</f>
        <v>10802.8</v>
      </c>
      <c r="N46" s="116"/>
      <c r="O46" s="43"/>
      <c r="P46" s="39"/>
      <c r="Q46" s="11"/>
    </row>
    <row r="47" spans="1:18">
      <c r="A47" s="5"/>
      <c r="B47" s="5" t="s">
        <v>42</v>
      </c>
      <c r="C47" s="6"/>
      <c r="D47" s="6"/>
      <c r="E47" s="72"/>
      <c r="F47" s="156">
        <v>0</v>
      </c>
      <c r="G47" s="157"/>
      <c r="H47" s="73"/>
      <c r="I47" s="73"/>
      <c r="J47" s="73"/>
      <c r="K47" s="6" t="s">
        <v>43</v>
      </c>
      <c r="L47" s="72"/>
      <c r="M47" s="115"/>
      <c r="N47" s="116"/>
      <c r="P47" s="39"/>
      <c r="Q47" s="11"/>
    </row>
    <row r="48" spans="1:18">
      <c r="A48" s="5"/>
      <c r="B48" s="5" t="s">
        <v>44</v>
      </c>
      <c r="C48" s="6"/>
      <c r="D48" s="6"/>
      <c r="E48" s="72"/>
      <c r="F48" s="166">
        <f>SUM(F46:G47)</f>
        <v>0</v>
      </c>
      <c r="G48" s="167"/>
      <c r="H48" s="73"/>
      <c r="I48" s="73"/>
      <c r="J48" s="73"/>
      <c r="K48" s="6"/>
      <c r="L48" s="72"/>
      <c r="M48" s="44"/>
      <c r="N48" s="45"/>
      <c r="P48" s="39"/>
      <c r="Q48" s="46"/>
    </row>
    <row r="49" spans="1:17">
      <c r="A49" s="5"/>
      <c r="B49" s="5" t="s">
        <v>45</v>
      </c>
      <c r="C49" s="6"/>
      <c r="D49" s="6"/>
      <c r="E49" s="72"/>
      <c r="F49" s="156">
        <v>0</v>
      </c>
      <c r="G49" s="157"/>
      <c r="H49" s="73"/>
      <c r="I49" s="73"/>
      <c r="J49" s="73"/>
      <c r="K49" s="6"/>
      <c r="L49" s="72"/>
      <c r="M49" s="44"/>
      <c r="N49" s="45"/>
      <c r="P49" s="39"/>
      <c r="Q49" s="11"/>
    </row>
    <row r="50" spans="1:17">
      <c r="A50" s="5"/>
      <c r="B50" s="5" t="s">
        <v>44</v>
      </c>
      <c r="C50" s="6"/>
      <c r="D50" s="6"/>
      <c r="E50" s="72"/>
      <c r="F50" s="166">
        <f>SUM(F48:G49)</f>
        <v>0</v>
      </c>
      <c r="G50" s="167"/>
      <c r="H50" s="73"/>
      <c r="I50" s="73"/>
      <c r="J50" s="73"/>
      <c r="K50" s="6"/>
      <c r="L50" s="72"/>
      <c r="M50" s="44"/>
      <c r="N50" s="45"/>
      <c r="P50" s="39"/>
      <c r="Q50" s="11"/>
    </row>
    <row r="51" spans="1:17">
      <c r="A51" s="5"/>
      <c r="B51" s="5" t="s">
        <v>31</v>
      </c>
      <c r="C51" s="6"/>
      <c r="D51" s="6"/>
      <c r="E51" s="72"/>
      <c r="F51" s="162">
        <v>0</v>
      </c>
      <c r="G51" s="163"/>
      <c r="H51" s="6"/>
      <c r="I51" s="47" t="s">
        <v>46</v>
      </c>
      <c r="J51" s="34"/>
      <c r="K51" s="34"/>
      <c r="L51" s="34"/>
      <c r="M51" s="34"/>
      <c r="N51" s="48"/>
      <c r="P51" s="39"/>
      <c r="Q51" s="11"/>
    </row>
    <row r="52" spans="1:17">
      <c r="A52" s="5"/>
      <c r="B52" s="5" t="s">
        <v>47</v>
      </c>
      <c r="C52" s="6"/>
      <c r="D52" s="6"/>
      <c r="E52" s="72"/>
      <c r="F52" s="156">
        <v>0</v>
      </c>
      <c r="G52" s="157"/>
      <c r="H52" s="6"/>
      <c r="I52" s="49"/>
      <c r="J52" s="50"/>
      <c r="K52" s="50"/>
      <c r="L52" s="50"/>
      <c r="M52" s="50"/>
      <c r="N52" s="51"/>
      <c r="P52" s="6"/>
      <c r="Q52" s="6"/>
    </row>
    <row r="53" spans="1:17">
      <c r="A53" s="5"/>
      <c r="B53" s="5" t="s">
        <v>39</v>
      </c>
      <c r="C53" s="6"/>
      <c r="D53" s="6"/>
      <c r="E53" s="72" t="s">
        <v>48</v>
      </c>
      <c r="F53" s="156">
        <v>0</v>
      </c>
      <c r="G53" s="157"/>
      <c r="H53" s="6"/>
      <c r="I53" s="52"/>
      <c r="J53" s="50"/>
      <c r="K53" s="50"/>
      <c r="L53" s="50"/>
      <c r="M53" s="50"/>
      <c r="N53" s="51"/>
      <c r="P53" s="6"/>
      <c r="Q53" s="6"/>
    </row>
    <row r="54" spans="1:17">
      <c r="A54" s="5"/>
      <c r="B54" s="5" t="s">
        <v>49</v>
      </c>
      <c r="C54" s="6"/>
      <c r="D54" s="6"/>
      <c r="E54" s="72"/>
      <c r="F54" s="156">
        <v>0</v>
      </c>
      <c r="G54" s="157"/>
      <c r="H54" s="53"/>
      <c r="I54" s="49"/>
      <c r="J54" s="50"/>
      <c r="K54" s="50"/>
      <c r="L54" s="50"/>
      <c r="M54" s="50"/>
      <c r="N54" s="51"/>
      <c r="P54" s="114"/>
      <c r="Q54" s="114"/>
    </row>
    <row r="55" spans="1:17">
      <c r="A55" s="5"/>
      <c r="B55" s="5" t="s">
        <v>43</v>
      </c>
      <c r="C55" s="6"/>
      <c r="D55" s="6"/>
      <c r="E55" s="72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  <c r="P55" s="39"/>
      <c r="Q55" s="6"/>
    </row>
    <row r="56" spans="1:17">
      <c r="A56" s="5"/>
      <c r="B56" s="5" t="s">
        <v>50</v>
      </c>
      <c r="C56" s="6"/>
      <c r="D56" s="6"/>
      <c r="E56" s="72"/>
      <c r="F56" s="170">
        <f>+M46-F55</f>
        <v>10802.8</v>
      </c>
      <c r="G56" s="171"/>
      <c r="H56" s="6"/>
      <c r="I56" s="54"/>
      <c r="J56" s="26"/>
      <c r="K56" s="26"/>
      <c r="L56" s="26"/>
      <c r="M56" s="26"/>
      <c r="N56" s="55"/>
      <c r="P56" s="39"/>
      <c r="Q56" s="6"/>
    </row>
    <row r="57" spans="1:17" ht="12" thickBot="1">
      <c r="A57" s="5"/>
      <c r="B57" s="56" t="s">
        <v>44</v>
      </c>
      <c r="C57" s="25"/>
      <c r="D57" s="25"/>
      <c r="E57" s="57"/>
      <c r="F57" s="172">
        <f>+F55+F56</f>
        <v>10802.8</v>
      </c>
      <c r="G57" s="173"/>
      <c r="H57" s="6"/>
      <c r="I57" s="58"/>
      <c r="J57" s="26"/>
      <c r="K57" s="26"/>
      <c r="L57" s="26"/>
      <c r="M57" s="26"/>
      <c r="N57" s="55"/>
      <c r="P57" s="39"/>
      <c r="Q57" s="11"/>
    </row>
    <row r="58" spans="1:17">
      <c r="A58" s="5"/>
      <c r="B58" s="129" t="s">
        <v>51</v>
      </c>
      <c r="C58" s="114"/>
      <c r="D58" s="114"/>
      <c r="E58" s="114"/>
      <c r="F58" s="114"/>
      <c r="G58" s="114"/>
      <c r="H58" s="6"/>
      <c r="I58" s="164" t="s">
        <v>52</v>
      </c>
      <c r="J58" s="164"/>
      <c r="K58" s="164"/>
      <c r="L58" s="164"/>
      <c r="M58" s="164"/>
      <c r="N58" s="165"/>
      <c r="P58" s="39"/>
      <c r="Q58" s="11"/>
    </row>
    <row r="59" spans="1:17" ht="1.5" customHeight="1">
      <c r="A59" s="5"/>
      <c r="B59" s="69"/>
      <c r="C59" s="68"/>
      <c r="D59" s="68"/>
      <c r="E59" s="68"/>
      <c r="F59" s="68"/>
      <c r="G59" s="68"/>
      <c r="H59" s="6"/>
      <c r="I59" s="68"/>
      <c r="J59" s="68"/>
      <c r="K59" s="68"/>
      <c r="L59" s="68"/>
      <c r="M59" s="68"/>
      <c r="N59" s="70"/>
      <c r="P59" s="39"/>
      <c r="Q59" s="11" t="s">
        <v>53</v>
      </c>
    </row>
    <row r="60" spans="1:17" ht="11.25" hidden="1" customHeight="1">
      <c r="A60" s="5"/>
      <c r="B60" s="129"/>
      <c r="C60" s="114"/>
      <c r="D60" s="114"/>
      <c r="E60" s="114"/>
      <c r="F60" s="114"/>
      <c r="G60" s="114"/>
      <c r="H60" s="6"/>
      <c r="I60" s="6"/>
      <c r="J60" s="6"/>
      <c r="K60" s="6"/>
      <c r="L60" s="6"/>
      <c r="M60" s="6"/>
      <c r="N60" s="13"/>
      <c r="P60" s="39"/>
      <c r="Q60" s="11" t="s">
        <v>54</v>
      </c>
    </row>
    <row r="61" spans="1:17" ht="16.5" customHeight="1">
      <c r="A61" s="5"/>
      <c r="B61" s="176" t="s">
        <v>61</v>
      </c>
      <c r="C61" s="113"/>
      <c r="D61" s="113"/>
      <c r="E61" s="113"/>
      <c r="F61" s="113"/>
      <c r="G61" s="113"/>
      <c r="H61" s="6"/>
      <c r="I61" s="113" t="s">
        <v>69</v>
      </c>
      <c r="J61" s="113"/>
      <c r="K61" s="113"/>
      <c r="L61" s="113"/>
      <c r="M61" s="113"/>
      <c r="N61" s="177"/>
      <c r="O61" s="6"/>
      <c r="P61" s="39"/>
      <c r="Q61" s="11"/>
    </row>
    <row r="62" spans="1:17">
      <c r="A62" s="5"/>
      <c r="B62" s="129" t="s">
        <v>53</v>
      </c>
      <c r="C62" s="114"/>
      <c r="D62" s="114"/>
      <c r="E62" s="114"/>
      <c r="F62" s="114"/>
      <c r="G62" s="114"/>
      <c r="H62" s="6"/>
      <c r="I62" s="114" t="s">
        <v>53</v>
      </c>
      <c r="J62" s="114"/>
      <c r="K62" s="114"/>
      <c r="L62" s="114"/>
      <c r="M62" s="114"/>
      <c r="N62" s="130"/>
      <c r="O62" s="6"/>
      <c r="P62" s="6"/>
      <c r="Q62" s="6"/>
    </row>
    <row r="63" spans="1:17" ht="26.25" customHeight="1">
      <c r="A63" s="5"/>
      <c r="B63" s="178" t="s">
        <v>55</v>
      </c>
      <c r="C63" s="179"/>
      <c r="D63" s="179"/>
      <c r="E63" s="179"/>
      <c r="F63" s="179"/>
      <c r="G63" s="179"/>
      <c r="H63" s="6"/>
      <c r="I63" s="179" t="s">
        <v>70</v>
      </c>
      <c r="J63" s="179"/>
      <c r="K63" s="179"/>
      <c r="L63" s="179"/>
      <c r="M63" s="179"/>
      <c r="N63" s="180"/>
      <c r="O63" s="6"/>
      <c r="P63" s="6"/>
      <c r="Q63" s="6"/>
    </row>
    <row r="64" spans="1:17" ht="2.25" customHeight="1">
      <c r="A64" s="5"/>
      <c r="B64" s="129" t="s">
        <v>56</v>
      </c>
      <c r="C64" s="114"/>
      <c r="D64" s="114"/>
      <c r="E64" s="114"/>
      <c r="F64" s="114"/>
      <c r="G64" s="114"/>
      <c r="H64" s="6"/>
      <c r="I64" s="174"/>
      <c r="J64" s="174"/>
      <c r="K64" s="174"/>
      <c r="L64" s="174"/>
      <c r="M64" s="174"/>
      <c r="N64" s="175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57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58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0">
    <mergeCell ref="F57:G57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B58:G58"/>
    <mergeCell ref="I58:N58"/>
    <mergeCell ref="F51:G51"/>
    <mergeCell ref="F52:G52"/>
    <mergeCell ref="P54:Q54"/>
    <mergeCell ref="F55:G55"/>
    <mergeCell ref="F56:G56"/>
    <mergeCell ref="F53:G53"/>
    <mergeCell ref="F54:G54"/>
    <mergeCell ref="M47:N47"/>
    <mergeCell ref="C42:E42"/>
    <mergeCell ref="G42:I42"/>
    <mergeCell ref="K42:L42"/>
    <mergeCell ref="M42:N42"/>
    <mergeCell ref="K44:L44"/>
    <mergeCell ref="M44:N44"/>
    <mergeCell ref="M45:N45"/>
    <mergeCell ref="F46:G46"/>
    <mergeCell ref="M46:N46"/>
    <mergeCell ref="F48:G48"/>
    <mergeCell ref="F49:G49"/>
    <mergeCell ref="F50:G50"/>
    <mergeCell ref="C38:E38"/>
    <mergeCell ref="G38:I38"/>
    <mergeCell ref="F47:G47"/>
    <mergeCell ref="P42:Q42"/>
    <mergeCell ref="H43:I43"/>
    <mergeCell ref="M43:N43"/>
    <mergeCell ref="C39:E39"/>
    <mergeCell ref="G39:I39"/>
    <mergeCell ref="C40:E40"/>
    <mergeCell ref="G40:I40"/>
    <mergeCell ref="M40:N40"/>
    <mergeCell ref="C41:E41"/>
    <mergeCell ref="G41:I41"/>
    <mergeCell ref="M41:N41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10 LFGA</vt:lpstr>
      <vt:lpstr>9 GAZS </vt:lpstr>
      <vt:lpstr>8 GAZS</vt:lpstr>
      <vt:lpstr>7 IARD </vt:lpstr>
      <vt:lpstr>6 IARD </vt:lpstr>
      <vt:lpstr>5 AFO </vt:lpstr>
      <vt:lpstr>4 JAAG </vt:lpstr>
      <vt:lpstr>3 AFO </vt:lpstr>
      <vt:lpstr>2 LGB</vt:lpstr>
      <vt:lpstr>1 AZC</vt:lpstr>
      <vt:lpstr>Hoja1</vt:lpstr>
      <vt:lpstr>'1 AZC'!Área_de_impresión</vt:lpstr>
      <vt:lpstr>'10 LFGA'!Área_de_impresión</vt:lpstr>
      <vt:lpstr>'2 LGB'!Área_de_impresión</vt:lpstr>
      <vt:lpstr>'3 AFO '!Área_de_impresión</vt:lpstr>
      <vt:lpstr>'4 JAAG '!Área_de_impresión</vt:lpstr>
      <vt:lpstr>'5 AFO '!Área_de_impresión</vt:lpstr>
      <vt:lpstr>'6 IARD '!Área_de_impresión</vt:lpstr>
      <vt:lpstr>'7 IARD '!Área_de_impresión</vt:lpstr>
      <vt:lpstr>'8 GAZS'!Área_de_impresión</vt:lpstr>
      <vt:lpstr>'9 GAZS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2021-06-29T15:24:41Z</cp:lastPrinted>
  <dcterms:created xsi:type="dcterms:W3CDTF">2021-02-03T17:59:10Z</dcterms:created>
  <dcterms:modified xsi:type="dcterms:W3CDTF">2021-06-29T15:57:33Z</dcterms:modified>
</cp:coreProperties>
</file>