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AD388BF1-6B17-490D-8805-FC5026E298AA}" xr6:coauthVersionLast="47" xr6:coauthVersionMax="47" xr10:uidLastSave="{00000000-0000-0000-0000-000000000000}"/>
  <bookViews>
    <workbookView xWindow="-120" yWindow="-120" windowWidth="29040" windowHeight="15720" xr2:uid="{14FA29B6-2CEB-4C1C-9A86-BD4CA43D4CB1}"/>
  </bookViews>
  <sheets>
    <sheet name="MAVC 16" sheetId="16" r:id="rId1"/>
    <sheet name="FJDDUDV 15" sheetId="15" r:id="rId2"/>
    <sheet name="GGA 14" sheetId="14" r:id="rId3"/>
    <sheet name="AGBS 13" sheetId="13" r:id="rId4"/>
    <sheet name="DMFM 12" sheetId="12" r:id="rId5"/>
    <sheet name="AZC 11" sheetId="11" r:id="rId6"/>
    <sheet name="MNGM 10" sheetId="10" r:id="rId7"/>
    <sheet name="AGBS 9" sheetId="9" r:id="rId8"/>
    <sheet name="FJDDUDV 8" sheetId="8" r:id="rId9"/>
    <sheet name="DMFM 7" sheetId="7" r:id="rId10"/>
    <sheet name="AZC 6" sheetId="6" r:id="rId11"/>
    <sheet name="GAZS 5" sheetId="5" r:id="rId12"/>
    <sheet name="ASM 4" sheetId="4" r:id="rId13"/>
    <sheet name="GGA 3" sheetId="3" r:id="rId14"/>
    <sheet name="AGBS 2" sheetId="2" r:id="rId15"/>
    <sheet name="FJDDUDV 1" sheetId="1" r:id="rId16"/>
  </sheets>
  <definedNames>
    <definedName name="_xlnm.Print_Area" localSheetId="3">'AGBS 13'!$B$1:$N$66</definedName>
    <definedName name="_xlnm.Print_Area" localSheetId="14">'AGBS 2'!$B$1:$N$66</definedName>
    <definedName name="_xlnm.Print_Area" localSheetId="7">'AGBS 9'!$B$1:$N$66</definedName>
    <definedName name="_xlnm.Print_Area" localSheetId="12">'ASM 4'!$B$1:$N$66</definedName>
    <definedName name="_xlnm.Print_Area" localSheetId="5">'AZC 11'!$B$1:$N$66</definedName>
    <definedName name="_xlnm.Print_Area" localSheetId="10">'AZC 6'!$B$1:$N$66</definedName>
    <definedName name="_xlnm.Print_Area" localSheetId="4">'DMFM 12'!$B$1:$N$66</definedName>
    <definedName name="_xlnm.Print_Area" localSheetId="9">'DMFM 7'!$B$1:$N$66</definedName>
    <definedName name="_xlnm.Print_Area" localSheetId="15">'FJDDUDV 1'!$B$1:$N$66</definedName>
    <definedName name="_xlnm.Print_Area" localSheetId="1">'FJDDUDV 15'!$B$1:$N$66</definedName>
    <definedName name="_xlnm.Print_Area" localSheetId="8">'FJDDUDV 8'!$B$1:$N$66</definedName>
    <definedName name="_xlnm.Print_Area" localSheetId="11">'GAZS 5'!$B$1:$N$66</definedName>
    <definedName name="_xlnm.Print_Area" localSheetId="2">'GGA 14'!$B$1:$N$66</definedName>
    <definedName name="_xlnm.Print_Area" localSheetId="13">'GGA 3'!$B$1:$N$66</definedName>
    <definedName name="_xlnm.Print_Area" localSheetId="0">'MAVC 16'!$B$1:$N$66</definedName>
    <definedName name="_xlnm.Print_Area" localSheetId="6">'MNGM 10'!$B$1:$N$66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6" l="1"/>
  <c r="J40" i="16"/>
  <c r="J42" i="16" s="1"/>
  <c r="M43" i="16" s="1"/>
  <c r="M42" i="15"/>
  <c r="M40" i="15"/>
  <c r="J40" i="15"/>
  <c r="J42" i="15" s="1"/>
  <c r="M43" i="15" s="1"/>
  <c r="M40" i="14"/>
  <c r="J40" i="14"/>
  <c r="J42" i="14" s="1"/>
  <c r="M43" i="14" s="1"/>
  <c r="M40" i="13"/>
  <c r="J40" i="13"/>
  <c r="J42" i="13" s="1"/>
  <c r="M43" i="13" s="1"/>
  <c r="M45" i="12"/>
  <c r="M40" i="12"/>
  <c r="J40" i="12"/>
  <c r="J42" i="12" s="1"/>
  <c r="M43" i="12" s="1"/>
  <c r="M47" i="16" l="1"/>
  <c r="M9" i="16" s="1"/>
  <c r="B11" i="16" s="1"/>
  <c r="M47" i="15"/>
  <c r="M9" i="15" s="1"/>
  <c r="B11" i="15" s="1"/>
  <c r="M47" i="14"/>
  <c r="M9" i="14" s="1"/>
  <c r="B11" i="14" s="1"/>
  <c r="M47" i="13"/>
  <c r="M9" i="13" s="1"/>
  <c r="B11" i="13" s="1"/>
  <c r="M47" i="12"/>
  <c r="M9" i="12" s="1"/>
  <c r="B11" i="12" s="1"/>
  <c r="M44" i="11"/>
  <c r="M42" i="11"/>
  <c r="M40" i="11"/>
  <c r="J40" i="11"/>
  <c r="J42" i="11" s="1"/>
  <c r="M43" i="11" s="1"/>
  <c r="M40" i="10"/>
  <c r="J40" i="10"/>
  <c r="J42" i="10" s="1"/>
  <c r="M43" i="10" s="1"/>
  <c r="M42" i="2"/>
  <c r="M47" i="11" l="1"/>
  <c r="M9" i="11" s="1"/>
  <c r="B11" i="11" s="1"/>
  <c r="M47" i="10"/>
  <c r="M9" i="10" s="1"/>
  <c r="B11" i="10" s="1"/>
  <c r="M40" i="9"/>
  <c r="J40" i="9"/>
  <c r="J42" i="9" s="1"/>
  <c r="M43" i="9" s="1"/>
  <c r="F25" i="8"/>
  <c r="M40" i="8" s="1"/>
  <c r="M45" i="8"/>
  <c r="M44" i="8"/>
  <c r="M42" i="8"/>
  <c r="J40" i="8"/>
  <c r="J42" i="8" s="1"/>
  <c r="M43" i="8" s="1"/>
  <c r="M40" i="7"/>
  <c r="J40" i="7"/>
  <c r="J42" i="7" s="1"/>
  <c r="M43" i="7" s="1"/>
  <c r="M42" i="6"/>
  <c r="M40" i="6"/>
  <c r="J40" i="6"/>
  <c r="J42" i="6" s="1"/>
  <c r="M43" i="6" s="1"/>
  <c r="M47" i="8" l="1"/>
  <c r="M9" i="8" s="1"/>
  <c r="B11" i="8" s="1"/>
  <c r="M47" i="6"/>
  <c r="M9" i="6" s="1"/>
  <c r="B11" i="6" s="1"/>
  <c r="M47" i="9"/>
  <c r="M9" i="9" s="1"/>
  <c r="B11" i="9" s="1"/>
  <c r="M47" i="7"/>
  <c r="M9" i="7" s="1"/>
  <c r="B11" i="7" s="1"/>
  <c r="M40" i="5" l="1"/>
  <c r="J40" i="5"/>
  <c r="J42" i="5" s="1"/>
  <c r="M43" i="5" s="1"/>
  <c r="M40" i="4"/>
  <c r="M47" i="5" l="1"/>
  <c r="M9" i="5" s="1"/>
  <c r="B11" i="5" s="1"/>
  <c r="J40" i="4"/>
  <c r="J42" i="4" s="1"/>
  <c r="M43" i="4" s="1"/>
  <c r="M40" i="3"/>
  <c r="J40" i="3"/>
  <c r="J42" i="3" s="1"/>
  <c r="M43" i="3" s="1"/>
  <c r="M40" i="2"/>
  <c r="J40" i="2"/>
  <c r="J42" i="2" s="1"/>
  <c r="M43" i="2" s="1"/>
  <c r="M44" i="1"/>
  <c r="M45" i="1"/>
  <c r="M42" i="1"/>
  <c r="M40" i="1"/>
  <c r="J40" i="1"/>
  <c r="J42" i="1" s="1"/>
  <c r="M43" i="1" s="1"/>
  <c r="M47" i="4" l="1"/>
  <c r="M9" i="4" s="1"/>
  <c r="B11" i="4" s="1"/>
  <c r="M47" i="3"/>
  <c r="M9" i="3" s="1"/>
  <c r="B11" i="3" s="1"/>
  <c r="M47" i="2"/>
  <c r="M9" i="2" s="1"/>
  <c r="B11" i="2" s="1"/>
  <c r="M47" i="1"/>
  <c r="M9" i="1" s="1"/>
  <c r="B11" i="1" s="1"/>
</calcChain>
</file>

<file path=xl/sharedStrings.xml><?xml version="1.0" encoding="utf-8"?>
<sst xmlns="http://schemas.openxmlformats.org/spreadsheetml/2006/main" count="1726" uniqueCount="123">
  <si>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</si>
  <si>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</si>
  <si>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</si>
  <si>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</si>
  <si>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</si>
  <si>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</si>
  <si>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</si>
  <si>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</si>
  <si>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</si>
  <si>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</si>
  <si>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FEBRERO </t>
  </si>
  <si>
    <t>AL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</si>
  <si>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</si>
  <si>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</si>
  <si>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</si>
  <si>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</si>
  <si>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</si>
  <si>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</si>
  <si>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</si>
  <si>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</si>
  <si>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</si>
  <si>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</si>
  <si>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</si>
  <si>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</si>
  <si>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</si>
  <si>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</si>
  <si>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</si>
  <si>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</si>
  <si>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</si>
  <si>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</si>
  <si>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</si>
  <si>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</si>
  <si>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</si>
  <si>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</si>
  <si>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</si>
  <si>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</si>
  <si>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</si>
  <si>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</si>
  <si>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</si>
  <si>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</si>
  <si>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</si>
  <si>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</si>
  <si>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</si>
  <si>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</si>
  <si>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</si>
  <si>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</si>
  <si>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</si>
  <si>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</si>
  <si>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</si>
  <si>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ADMINISTRACION Y FINANZAS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</si>
  <si>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</si>
  <si>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</si>
  <si>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</si>
  <si>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</si>
  <si>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</si>
  <si>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 xml:space="preserve">10 TAXIS </t>
  </si>
  <si>
    <t xml:space="preserve">AEROPUERTO MTY </t>
  </si>
  <si>
    <t>AEROPUERTO MTY</t>
  </si>
  <si>
    <t xml:space="preserve">COMISIONADO </t>
  </si>
  <si>
    <t xml:space="preserve">EVENTO: A 10 AÑOS DE LA REFORMA CONSTITUCIONAL EN MATERIA DE TRANSPARENCIA, ¿CÓMO ESTAMOS ? DEL 06 AL 08 FEBRERO 2024  EN LA CDMX </t>
  </si>
  <si>
    <t>(DIESCISEIS MIL SEICIENTOS CINCEUNTA Y CINCO  PESOS 11/100 MN)</t>
  </si>
  <si>
    <t>ASESORÍA, ORIENTACIÓN Y DIAGNÓSTICO; ASISTENCIA A EVENTO LOS DIAS 16 Y 17 FEBRERO 2024.</t>
  </si>
  <si>
    <t xml:space="preserve">FRONTERA </t>
  </si>
  <si>
    <t xml:space="preserve">TRANSITO LOCAL </t>
  </si>
  <si>
    <t xml:space="preserve">UADEC UNIDAD TOREON </t>
  </si>
  <si>
    <t xml:space="preserve">ALEJANDRA GERALDINA BRISEÑO SANCHEZ </t>
  </si>
  <si>
    <t xml:space="preserve">SUBDIRECTORAA DE ATENCIÓN A LA SOCIEDAD CIVIL </t>
  </si>
  <si>
    <t>(CINCO MIL NOVECIENTOS OCHENTA Y CUATRO PESOS 12/100 MN)</t>
  </si>
  <si>
    <t xml:space="preserve">GABRIELA GUILLERMO ARRIAGA </t>
  </si>
  <si>
    <t xml:space="preserve">SUBDIRECTORAA DE EVALUACIÓN </t>
  </si>
  <si>
    <t>(DOS MIL TRECIENTOS OCHENTA Y OCHO PESOS 54/100 MN)</t>
  </si>
  <si>
    <t xml:space="preserve">NAVA </t>
  </si>
  <si>
    <t xml:space="preserve">PIEDRAS NEGRAS </t>
  </si>
  <si>
    <t xml:space="preserve">ALFREDO SANCHEZ MARIN </t>
  </si>
  <si>
    <t xml:space="preserve">JEFE DEL DEPARTAMENTO IMPULSO A LA CULTURA DE LA TRANSPARENCIA </t>
  </si>
  <si>
    <t>(NUEVE MIL CIENTO SESENTA Y CUATRO PESOS 72/100 MN)</t>
  </si>
  <si>
    <t>CURSO DE CAPACITACIÓNSOBRE EL DERECHO DE ACCESO A LA INFORMACIÓN  DAI, LOS DIAS 19,20 Y 21 DE FEBRERO 2024.</t>
  </si>
  <si>
    <t>SESION DE LA RED DE PARTICIPACION CIUDADANA EL 20 FEBRERO 2024</t>
  </si>
  <si>
    <t xml:space="preserve">TORREON </t>
  </si>
  <si>
    <t xml:space="preserve">GUSTAVO ADOLFO ZAVALA SLEHIMAN </t>
  </si>
  <si>
    <t xml:space="preserve">DIRECTOR DE CAPACITACION Y CULTURA DE LA TRANSPARENCIA </t>
  </si>
  <si>
    <t>(TRES MIL QUINIENTOS VEINTE PESOS 80/100 MN)</t>
  </si>
  <si>
    <t xml:space="preserve">ARMANDO ZAMORA CRUZ </t>
  </si>
  <si>
    <t>DULCE MARÍA FUENTES MANCILLAS</t>
  </si>
  <si>
    <t>COMISIONADA PRESIDENTA</t>
  </si>
  <si>
    <t>AUXILIAR</t>
  </si>
  <si>
    <t>(UN MIL CIENTO NOVENTA Y CUATRO PESOS 27/100 MN)</t>
  </si>
  <si>
    <t>(MIL CUATROCIENTOS ONCE PESOS 41/100 MN)</t>
  </si>
  <si>
    <t xml:space="preserve">FRANCISCO JAVIER DIEZ DE URDANIVIA DEL VALLE </t>
  </si>
  <si>
    <t>(VEINTIUN MIL SETECIENTOS CIENCUENTA Y SIETE  PESOS 08/100 MN)</t>
  </si>
  <si>
    <t>GESTIONES ANTE EL INAI Y SNT PARA REALIZAR EVENTOS RELACIONADOS CON LA CONMEMORACIÓN DEL 20 ANIVERSARIO DEL ICAI, DEL 21 AL 24 FEBRERO 2024 CDMX.</t>
  </si>
  <si>
    <t>ASESORÍA AL MUNICIPIO DE PIEDRAS NEGRAS, COAH. FUNDACION MONTEMAYOR SEGUY LOS DIAS 23 Y 24 FEBRERO 2024</t>
  </si>
  <si>
    <t xml:space="preserve">SABINAS </t>
  </si>
  <si>
    <t>(SEIS MIL TRESCIENTOS SESENTA Y DOS PESOS 07/100 MN)</t>
  </si>
  <si>
    <t xml:space="preserve">SUBDIRECTORA DE ATENCIÓN A LA SOCIEDAD CIVIL </t>
  </si>
  <si>
    <t>(TRES MIL QUINIENTOS OCHENTA Y DOS PESOS 81/100 MN)</t>
  </si>
  <si>
    <t xml:space="preserve">PROYECTISA DE CONSEJO GENERAL </t>
  </si>
  <si>
    <t>TRASLADOS A LA COMISIONADA PRESIDENTA AL AEROPUERTO DE MTY LOS DIAS 29FEBRERO Y 01 MARZO 2024</t>
  </si>
  <si>
    <t>Y</t>
  </si>
  <si>
    <t xml:space="preserve">MARZO </t>
  </si>
  <si>
    <t>(CUATRO MIL CUATROCIENTOS TREINTA Y DOS PESOS 69/100 MN)</t>
  </si>
  <si>
    <t xml:space="preserve">AL </t>
  </si>
  <si>
    <t xml:space="preserve">HERMOSILLO SONORA </t>
  </si>
  <si>
    <t xml:space="preserve">DULCE MARÍA FUENTES MANCILLAS </t>
  </si>
  <si>
    <t xml:space="preserve">COMISIONADA PRESIDENTA </t>
  </si>
  <si>
    <t>(CINCO MIL DOSCIENTOS TREINTA Y CUATRO PESOS 23/100 MN)</t>
  </si>
  <si>
    <t xml:space="preserve">PRIMERA SESIÓN ORDINARIA 2024 REGIÓN NORTE DEL SISTEMA NACIONAL DE TRANSPARENCIA LOS DIAS 29 FEBRERO Y 01 MARZO 2024 EN HERMOSILLO SONORA </t>
  </si>
  <si>
    <t xml:space="preserve">MELISSA NAYELLI GARCÍA MATA </t>
  </si>
  <si>
    <t>RUTA DIAGNÓSTICA A LOS SUJETOS OBLIGADOS  EN EL ESTADO COAHUILA LOS DIAS 28 Y 29 FEBRERO 2024 MUNICIPIO DE FRONTERA Y MUZQUIZ, COAH.</t>
  </si>
  <si>
    <t>FRONTERA COAH.</t>
  </si>
  <si>
    <t xml:space="preserve">MUZQUIZ </t>
  </si>
  <si>
    <t xml:space="preserve">ALEJANDRA GERALDINA BRISEÑO SÁNCHEZ </t>
  </si>
  <si>
    <t>(CINCO MIL QUINIENTOS CINCUENTA Y UN PESOS 23/100 MN)</t>
  </si>
  <si>
    <t>SUBDIRECTORA DE EVALUACIÓN</t>
  </si>
  <si>
    <t>(TRES MIL QUINIENTOS OCHENTA Y DOS  PESOS 81/100 MN)</t>
  </si>
  <si>
    <t>CONFERENCIA CON NOTARIOS PÚBLICOS DE ACUÑA DE PROTECCIÓN DE DATOS PERSONALES Y TOMA DE PROTESTA DEL CONSEJO DIRECTICO DE NOTARIOS EN PIEDRAS NEGRAS, COAH. EL 05 Y 06 DE MARZO 2024</t>
  </si>
  <si>
    <t xml:space="preserve">CASETAS </t>
  </si>
  <si>
    <t>ACUÑA</t>
  </si>
  <si>
    <t xml:space="preserve">ACUÑA </t>
  </si>
  <si>
    <t>SALTILLO</t>
  </si>
  <si>
    <t>(SIETE MIL DOSCIENTOS OCHO PESOS 34/100 MN)</t>
  </si>
  <si>
    <t xml:space="preserve">MARTIN ANTONIO VALDES CASAS </t>
  </si>
  <si>
    <t xml:space="preserve">PROYECTISTA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</si>
</sst>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9" fillId="0" borderId="0" xfId="2" applyFont="1" applyAlignment="1">
      <alignment horizontal="center"/>
    </xf>
    <xf numFmtId="0" fontId="9" fillId="0" borderId="11" xfId="2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5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</cellXfs>
  <cellStyles count="4">
    <cellStyle name="Moneda" xfId="1" builtinId="4"/>
    <cellStyle name="Moneda 2 2" xfId="3" xr:uid="{D81DDA82-19D0-4ED7-A816-F45AB0CF3009}"/>
    <cellStyle name="Normal" xfId="0" builtinId="0"/>
    <cellStyle name="Normal 2 2" xfId="2" xr:uid="{676562A9-166D-4D33-9066-84E29C2AE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48138D4B-973E-4CB5-B4B1-039F045C3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F8BF271-030C-4E23-B8E7-0D18818C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C94F7BC-AE48-4215-BB4B-4D8B2C99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25A24CFB-232F-4FAA-A80B-0C8F8D7F1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98F9AF2-909A-4DA4-A7DB-AAA14FBA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01AD7E2-6791-4D48-9B4F-FF443246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F44C764-9938-4830-A668-E9F71B39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279FE543-C596-4084-950C-6A66307B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9E518B5-F2E6-4592-A892-00ABA07E1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5AEA9E1-38C9-4C5C-A2E4-A34CE091A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7C5A604-066E-41C9-B169-4F692F7A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76B3EBA-D5EC-44FC-80EC-F910375D0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46B10840-EB14-43D6-9E9E-D8A3F632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218EA5D-EB26-4894-9CC6-B2E39774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D358107-9426-43DE-8CD4-44133ABB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E70BDF4D-587B-4C45-9462-F6E2420F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6DBFBE5-C499-430B-BB53-A0306FC8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7365C30-629D-4EF4-9255-C5297019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B290C82-B901-4626-960A-A77FE04F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970DE05A-D882-431F-9BEA-F5B2B5204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040FE99-EDDE-424D-9C3C-5A008CA9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48839D7-3F74-4181-B841-566438C5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BBA23B7-7B27-43A8-A4FF-CC63E1EE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A39B127-A8F4-4557-9386-7A5362B9F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ED78397-2B39-42F5-8668-8443CB6F1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C885F38-BEAD-43F8-863A-7AD4F7210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A68EC79-DA49-4D94-BB73-D9CECCE3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97C132A-6F7A-4AA6-BA06-7CF0CF2D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B09F0EA-E3E7-45A7-90B5-C8CF46A3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B8D23CC-D051-406C-99E8-94B2D0A5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3696402-8816-4C9F-A258-A79F8672A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DE01887-5368-4146-8548-3E30CD06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FBE270E-B2CA-4313-8B28-553E69AB3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17E848E-7DFF-4B6D-8E00-8A10FFE0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79A80C7C-912B-4E07-85EA-362C101AA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1B23217-415D-45DA-9BBA-4AA7212A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86356C0-59ED-4774-AF42-4CD94797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DA3EE2C-E64F-426F-AA78-168A1B68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9ED89D5-EA9A-4E02-9176-F06F5910C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8A9E12D-A581-43BA-95FD-AEAD9603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1FFAA87-2696-4758-B8CE-1B93F33B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E7B5D12-6DD2-4C0D-A464-8688CD11F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056CA17C-B059-4F1D-B342-7D8EA84A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9ECAEC46-D2FB-4271-A51C-191B5CBCB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FFFEAC6-F374-4E57-9874-C94A78E6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9B6EB7C-10CC-416A-A062-68805501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E980EB8-63BC-46F5-8BFB-0D38E19F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4554766-7D27-43CE-8566-D6D1E9D5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54502E7-35A5-496E-A52C-357CDD79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804CAB4-87F4-4FEF-ADE8-6D7DC63FD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90531FA-5F8F-4C6E-96A7-43FABA50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AF597E5-9B59-4742-9C3A-237F3763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72D56E9-A5CA-4CF4-919F-D720E36A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9F68F17-22DE-4691-A02E-CBAF6586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16AA65B-2C4F-4131-B8B9-011BBDAA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0CD3B7B-6B26-47B9-96B0-32467F4C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ACFA151-AC01-49CB-A3BA-2E990580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621CFF6-B16B-4E91-8AAF-4890A30F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B6BF50DF-F4FF-4884-A228-A27830BC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84F18EF-5106-4B1E-803A-9B085E47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8803873-89F4-4B2B-A2CC-D75BE75A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58C5BA4A-2BB5-4D2C-898E-9F098CDA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8AA5B81-531E-48B3-9381-6A9AC47B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C622297-1A20-4DB0-A8F4-59AE8C7A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B46E-4C83-4E2C-9FCD-9F647438BF0D}">
  <sheetPr>
    <pageSetUpPr fitToPage="1"/>
  </sheetPr>
  <dimension ref="A1:S487"/>
  <sheetViews>
    <sheetView tabSelected="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16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93"/>
      <c r="M4" s="93"/>
      <c r="N4" s="9" t="s">
        <v>2</v>
      </c>
    </row>
    <row r="5" spans="1:19">
      <c r="A5" s="5"/>
      <c r="B5" s="5"/>
      <c r="G5" s="10"/>
      <c r="L5" s="93"/>
      <c r="M5" s="9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92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3582.81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96"/>
      <c r="B11" s="161">
        <f>$M$9</f>
        <v>3582.81</v>
      </c>
      <c r="C11" s="162"/>
      <c r="D11" s="163" t="s">
        <v>95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115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5</v>
      </c>
      <c r="F16" s="92" t="s">
        <v>5</v>
      </c>
      <c r="G16" s="153" t="s">
        <v>99</v>
      </c>
      <c r="H16" s="103"/>
      <c r="I16" s="92" t="s">
        <v>101</v>
      </c>
      <c r="J16" s="17">
        <v>6</v>
      </c>
      <c r="K16" s="92" t="s">
        <v>12</v>
      </c>
      <c r="L16" s="153" t="s">
        <v>99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92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1</v>
      </c>
      <c r="E24" s="92" t="s">
        <v>26</v>
      </c>
      <c r="F24" s="131">
        <v>2388.54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92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92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92" t="s">
        <v>26</v>
      </c>
      <c r="G27" s="128" t="s">
        <v>117</v>
      </c>
      <c r="H27" s="128"/>
      <c r="I27" s="128"/>
      <c r="J27" s="24"/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118</v>
      </c>
      <c r="D28" s="128"/>
      <c r="E28" s="128"/>
      <c r="F28" s="92" t="s">
        <v>26</v>
      </c>
      <c r="G28" s="128" t="s">
        <v>72</v>
      </c>
      <c r="H28" s="128"/>
      <c r="I28" s="128"/>
      <c r="J28" s="24"/>
      <c r="K28" s="4" t="s">
        <v>31</v>
      </c>
      <c r="N28" s="25"/>
    </row>
    <row r="29" spans="1:14">
      <c r="A29" s="5"/>
      <c r="B29" s="5" t="s">
        <v>5</v>
      </c>
      <c r="C29" s="128" t="s">
        <v>72</v>
      </c>
      <c r="D29" s="128"/>
      <c r="E29" s="128"/>
      <c r="F29" s="92" t="s">
        <v>26</v>
      </c>
      <c r="G29" s="128" t="s">
        <v>119</v>
      </c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 t="s">
        <v>63</v>
      </c>
      <c r="D30" s="128"/>
      <c r="E30" s="128"/>
      <c r="F30" s="92" t="s">
        <v>26</v>
      </c>
      <c r="G30" s="128" t="s">
        <v>63</v>
      </c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92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92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92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92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92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92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92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92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92"/>
      <c r="G40" s="126" t="s">
        <v>32</v>
      </c>
      <c r="H40" s="126"/>
      <c r="I40" s="126"/>
      <c r="J40" s="29">
        <f>SUM(J27:J39)</f>
        <v>0</v>
      </c>
      <c r="K40" s="97"/>
      <c r="L40" s="94" t="s">
        <v>33</v>
      </c>
      <c r="M40" s="111">
        <f>(D24*F24)+(D25*F25)</f>
        <v>3582.81</v>
      </c>
      <c r="N40" s="112"/>
    </row>
    <row r="41" spans="1:15" ht="11.25" customHeight="1">
      <c r="A41" s="5"/>
      <c r="B41" s="5"/>
      <c r="C41" s="6"/>
      <c r="F41" s="92"/>
      <c r="G41" s="99" t="s">
        <v>34</v>
      </c>
      <c r="H41" s="99"/>
      <c r="I41" s="99"/>
      <c r="J41" s="93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92"/>
      <c r="G42" s="99" t="s">
        <v>37</v>
      </c>
      <c r="H42" s="99"/>
      <c r="I42" s="99"/>
      <c r="J42" s="33">
        <f>J40/J41</f>
        <v>0</v>
      </c>
      <c r="K42" s="119" t="s">
        <v>38</v>
      </c>
      <c r="L42" s="122"/>
      <c r="M42" s="123"/>
      <c r="N42" s="124"/>
    </row>
    <row r="43" spans="1:15" ht="15" customHeight="1">
      <c r="A43" s="5"/>
      <c r="B43" s="5"/>
      <c r="C43" s="6"/>
      <c r="F43" s="92"/>
      <c r="G43" s="99" t="s">
        <v>39</v>
      </c>
      <c r="H43" s="99"/>
      <c r="I43" s="99"/>
      <c r="J43" s="34">
        <v>22</v>
      </c>
      <c r="K43" s="97"/>
      <c r="L43" s="35" t="s">
        <v>29</v>
      </c>
      <c r="M43" s="120">
        <f>J42*J43</f>
        <v>0</v>
      </c>
      <c r="N43" s="121"/>
    </row>
    <row r="44" spans="1:15" ht="11.25" customHeight="1">
      <c r="A44" s="5"/>
      <c r="B44" s="5"/>
      <c r="C44" s="6"/>
      <c r="F44" s="92"/>
      <c r="G44" s="92"/>
      <c r="I44" s="93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92"/>
      <c r="G45" s="92"/>
      <c r="H45" s="93"/>
      <c r="I45" s="93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97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97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3582.81</v>
      </c>
      <c r="N47" s="121"/>
    </row>
    <row r="48" spans="1:15">
      <c r="A48" s="5"/>
      <c r="B48" s="5"/>
      <c r="E48" s="97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97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97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91"/>
      <c r="C59" s="92"/>
      <c r="D59" s="92"/>
      <c r="E59" s="92"/>
      <c r="F59" s="92"/>
      <c r="G59" s="92"/>
      <c r="I59" s="92"/>
      <c r="J59" s="92"/>
      <c r="K59" s="92"/>
      <c r="L59" s="92"/>
      <c r="M59" s="92"/>
      <c r="N59" s="95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121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122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919A-D983-4AD9-B694-CA7198B3A55B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7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65"/>
      <c r="M4" s="65"/>
      <c r="N4" s="9" t="s">
        <v>2</v>
      </c>
    </row>
    <row r="5" spans="1:19">
      <c r="A5" s="5"/>
      <c r="B5" s="5"/>
      <c r="G5" s="10"/>
      <c r="L5" s="65"/>
      <c r="M5" s="6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64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1411.41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68"/>
      <c r="B11" s="161">
        <f>$M$9</f>
        <v>1411.41</v>
      </c>
      <c r="C11" s="162"/>
      <c r="D11" s="163" t="s">
        <v>87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77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20</v>
      </c>
      <c r="F16" s="64" t="s">
        <v>5</v>
      </c>
      <c r="G16" s="153" t="s">
        <v>10</v>
      </c>
      <c r="H16" s="103"/>
      <c r="I16" s="64" t="s">
        <v>11</v>
      </c>
      <c r="J16" s="17">
        <v>20</v>
      </c>
      <c r="K16" s="64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64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/>
      <c r="E24" s="64" t="s">
        <v>26</v>
      </c>
      <c r="F24" s="131"/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64" t="s">
        <v>26</v>
      </c>
      <c r="F25" s="133">
        <v>1411.41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64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64" t="s">
        <v>26</v>
      </c>
      <c r="G27" s="128" t="s">
        <v>78</v>
      </c>
      <c r="H27" s="128"/>
      <c r="I27" s="128"/>
      <c r="J27" s="24">
        <v>0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78</v>
      </c>
      <c r="D28" s="128"/>
      <c r="E28" s="128"/>
      <c r="F28" s="64" t="s">
        <v>26</v>
      </c>
      <c r="G28" s="128" t="s">
        <v>30</v>
      </c>
      <c r="H28" s="128"/>
      <c r="I28" s="128"/>
      <c r="J28" s="24">
        <v>0</v>
      </c>
      <c r="K28" s="4" t="s">
        <v>31</v>
      </c>
      <c r="N28" s="25"/>
    </row>
    <row r="29" spans="1:14">
      <c r="A29" s="5"/>
      <c r="B29" s="5" t="s">
        <v>5</v>
      </c>
      <c r="C29" s="128" t="s">
        <v>63</v>
      </c>
      <c r="D29" s="128"/>
      <c r="E29" s="128"/>
      <c r="F29" s="64" t="s">
        <v>26</v>
      </c>
      <c r="G29" s="128" t="s">
        <v>63</v>
      </c>
      <c r="H29" s="128"/>
      <c r="I29" s="128"/>
      <c r="J29" s="24">
        <v>0</v>
      </c>
      <c r="K29" s="4" t="s">
        <v>31</v>
      </c>
      <c r="N29" s="12"/>
    </row>
    <row r="30" spans="1:14">
      <c r="A30" s="5"/>
      <c r="B30" s="5" t="s">
        <v>5</v>
      </c>
      <c r="C30" s="128"/>
      <c r="D30" s="128"/>
      <c r="E30" s="128"/>
      <c r="F30" s="64" t="s">
        <v>26</v>
      </c>
      <c r="G30" s="128"/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64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28"/>
      <c r="D32" s="128"/>
      <c r="E32" s="128"/>
      <c r="F32" s="64" t="s">
        <v>26</v>
      </c>
      <c r="G32" s="128"/>
      <c r="H32" s="128"/>
      <c r="I32" s="128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8"/>
      <c r="D33" s="128"/>
      <c r="E33" s="128"/>
      <c r="F33" s="64" t="s">
        <v>26</v>
      </c>
      <c r="G33" s="128"/>
      <c r="H33" s="128"/>
      <c r="I33" s="128"/>
      <c r="J33" s="24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64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64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64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64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64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64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64"/>
      <c r="G40" s="126" t="s">
        <v>32</v>
      </c>
      <c r="H40" s="126"/>
      <c r="I40" s="126"/>
      <c r="J40" s="29">
        <f>SUM(J27:J39)</f>
        <v>0</v>
      </c>
      <c r="K40" s="69"/>
      <c r="L40" s="66" t="s">
        <v>33</v>
      </c>
      <c r="M40" s="111">
        <f>(D24*F24)+(D25*F25)</f>
        <v>1411.41</v>
      </c>
      <c r="N40" s="112"/>
    </row>
    <row r="41" spans="1:15" ht="11.25" customHeight="1">
      <c r="A41" s="5"/>
      <c r="B41" s="5"/>
      <c r="C41" s="6"/>
      <c r="F41" s="64"/>
      <c r="G41" s="99" t="s">
        <v>34</v>
      </c>
      <c r="H41" s="99"/>
      <c r="I41" s="99"/>
      <c r="J41" s="65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64"/>
      <c r="G42" s="99" t="s">
        <v>37</v>
      </c>
      <c r="H42" s="99"/>
      <c r="I42" s="99"/>
      <c r="J42" s="33">
        <f>J40/J41</f>
        <v>0</v>
      </c>
      <c r="K42" s="119" t="s">
        <v>38</v>
      </c>
      <c r="L42" s="122"/>
      <c r="M42" s="123">
        <v>0</v>
      </c>
      <c r="N42" s="124"/>
    </row>
    <row r="43" spans="1:15" ht="15" customHeight="1">
      <c r="A43" s="5"/>
      <c r="B43" s="5"/>
      <c r="C43" s="6"/>
      <c r="F43" s="64"/>
      <c r="G43" s="99" t="s">
        <v>39</v>
      </c>
      <c r="H43" s="99"/>
      <c r="I43" s="99"/>
      <c r="J43" s="34">
        <v>22</v>
      </c>
      <c r="K43" s="69"/>
      <c r="L43" s="35" t="s">
        <v>29</v>
      </c>
      <c r="M43" s="120">
        <f>J42*J43</f>
        <v>0</v>
      </c>
      <c r="N43" s="121"/>
    </row>
    <row r="44" spans="1:15" ht="11.25" customHeight="1">
      <c r="A44" s="5"/>
      <c r="B44" s="5"/>
      <c r="C44" s="6"/>
      <c r="F44" s="64"/>
      <c r="G44" s="64"/>
      <c r="I44" s="65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64"/>
      <c r="G45" s="64"/>
      <c r="H45" s="65"/>
      <c r="I45" s="65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69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69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1411.41</v>
      </c>
      <c r="N47" s="121"/>
    </row>
    <row r="48" spans="1:15">
      <c r="A48" s="5"/>
      <c r="B48" s="5"/>
      <c r="E48" s="69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69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69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63"/>
      <c r="C59" s="64"/>
      <c r="D59" s="64"/>
      <c r="E59" s="64"/>
      <c r="F59" s="64"/>
      <c r="G59" s="64"/>
      <c r="I59" s="64"/>
      <c r="J59" s="64"/>
      <c r="K59" s="64"/>
      <c r="L59" s="64"/>
      <c r="M59" s="64"/>
      <c r="N59" s="67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83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84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194C-134B-4DF0-9400-C95EEA2682A8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6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65"/>
      <c r="M4" s="65"/>
      <c r="N4" s="9" t="s">
        <v>2</v>
      </c>
    </row>
    <row r="5" spans="1:19">
      <c r="A5" s="5"/>
      <c r="B5" s="5"/>
      <c r="G5" s="10"/>
      <c r="L5" s="65"/>
      <c r="M5" s="6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64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3520.7963157894737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68"/>
      <c r="B11" s="161">
        <f>$M$9</f>
        <v>3520.7963157894737</v>
      </c>
      <c r="C11" s="162"/>
      <c r="D11" s="163" t="s">
        <v>81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77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20</v>
      </c>
      <c r="F16" s="64" t="s">
        <v>5</v>
      </c>
      <c r="G16" s="153" t="s">
        <v>10</v>
      </c>
      <c r="H16" s="103"/>
      <c r="I16" s="64" t="s">
        <v>11</v>
      </c>
      <c r="J16" s="17">
        <v>20</v>
      </c>
      <c r="K16" s="64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64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/>
      <c r="E24" s="64" t="s">
        <v>26</v>
      </c>
      <c r="F24" s="131"/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64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64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64" t="s">
        <v>26</v>
      </c>
      <c r="G27" s="128" t="s">
        <v>78</v>
      </c>
      <c r="H27" s="128"/>
      <c r="I27" s="128"/>
      <c r="J27" s="24">
        <v>290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78</v>
      </c>
      <c r="D28" s="128"/>
      <c r="E28" s="128"/>
      <c r="F28" s="64" t="s">
        <v>26</v>
      </c>
      <c r="G28" s="128" t="s">
        <v>30</v>
      </c>
      <c r="H28" s="128"/>
      <c r="I28" s="128"/>
      <c r="J28" s="24">
        <v>290</v>
      </c>
      <c r="K28" s="4" t="s">
        <v>31</v>
      </c>
      <c r="N28" s="25"/>
    </row>
    <row r="29" spans="1:14">
      <c r="A29" s="5"/>
      <c r="B29" s="5" t="s">
        <v>5</v>
      </c>
      <c r="C29" s="128" t="s">
        <v>63</v>
      </c>
      <c r="D29" s="128"/>
      <c r="E29" s="128"/>
      <c r="F29" s="64" t="s">
        <v>26</v>
      </c>
      <c r="G29" s="128" t="s">
        <v>63</v>
      </c>
      <c r="H29" s="128"/>
      <c r="I29" s="128"/>
      <c r="J29" s="24">
        <v>150</v>
      </c>
      <c r="K29" s="4" t="s">
        <v>31</v>
      </c>
      <c r="N29" s="12"/>
    </row>
    <row r="30" spans="1:14">
      <c r="A30" s="5"/>
      <c r="B30" s="5" t="s">
        <v>5</v>
      </c>
      <c r="C30" s="128"/>
      <c r="D30" s="128"/>
      <c r="E30" s="128"/>
      <c r="F30" s="64" t="s">
        <v>26</v>
      </c>
      <c r="G30" s="128"/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64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28"/>
      <c r="D32" s="128"/>
      <c r="E32" s="128"/>
      <c r="F32" s="64" t="s">
        <v>26</v>
      </c>
      <c r="G32" s="128"/>
      <c r="H32" s="128"/>
      <c r="I32" s="128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8"/>
      <c r="D33" s="128"/>
      <c r="E33" s="128"/>
      <c r="F33" s="64" t="s">
        <v>26</v>
      </c>
      <c r="G33" s="128"/>
      <c r="H33" s="128"/>
      <c r="I33" s="128"/>
      <c r="J33" s="24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64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64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64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64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64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64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64"/>
      <c r="G40" s="126" t="s">
        <v>32</v>
      </c>
      <c r="H40" s="126"/>
      <c r="I40" s="126"/>
      <c r="J40" s="29">
        <f>SUM(J27:J39)</f>
        <v>730</v>
      </c>
      <c r="K40" s="69"/>
      <c r="L40" s="66" t="s">
        <v>33</v>
      </c>
      <c r="M40" s="111">
        <f>(D24*F24)+(D25*F25)</f>
        <v>1194.27</v>
      </c>
      <c r="N40" s="112"/>
    </row>
    <row r="41" spans="1:15" ht="11.25" customHeight="1">
      <c r="A41" s="5"/>
      <c r="B41" s="5"/>
      <c r="C41" s="6"/>
      <c r="F41" s="64"/>
      <c r="G41" s="99" t="s">
        <v>34</v>
      </c>
      <c r="H41" s="99"/>
      <c r="I41" s="99"/>
      <c r="J41" s="65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64"/>
      <c r="G42" s="99" t="s">
        <v>37</v>
      </c>
      <c r="H42" s="99"/>
      <c r="I42" s="99"/>
      <c r="J42" s="33">
        <f>J40/J41</f>
        <v>76.84210526315789</v>
      </c>
      <c r="K42" s="119" t="s">
        <v>38</v>
      </c>
      <c r="L42" s="122"/>
      <c r="M42" s="123">
        <f>318*2</f>
        <v>636</v>
      </c>
      <c r="N42" s="124"/>
    </row>
    <row r="43" spans="1:15" ht="15" customHeight="1">
      <c r="A43" s="5"/>
      <c r="B43" s="5"/>
      <c r="C43" s="6"/>
      <c r="F43" s="64"/>
      <c r="G43" s="99" t="s">
        <v>39</v>
      </c>
      <c r="H43" s="99"/>
      <c r="I43" s="99"/>
      <c r="J43" s="34">
        <v>22</v>
      </c>
      <c r="K43" s="69"/>
      <c r="L43" s="35" t="s">
        <v>29</v>
      </c>
      <c r="M43" s="120">
        <f>J42*J43</f>
        <v>1690.5263157894735</v>
      </c>
      <c r="N43" s="121"/>
    </row>
    <row r="44" spans="1:15" ht="11.25" customHeight="1">
      <c r="A44" s="5"/>
      <c r="B44" s="5"/>
      <c r="C44" s="6"/>
      <c r="F44" s="64"/>
      <c r="G44" s="64"/>
      <c r="I44" s="65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64"/>
      <c r="G45" s="64"/>
      <c r="H45" s="65"/>
      <c r="I45" s="65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69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69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3520.7963157894737</v>
      </c>
      <c r="N47" s="121"/>
    </row>
    <row r="48" spans="1:15">
      <c r="A48" s="5"/>
      <c r="B48" s="5"/>
      <c r="E48" s="69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69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69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63"/>
      <c r="C59" s="64"/>
      <c r="D59" s="64"/>
      <c r="E59" s="64"/>
      <c r="F59" s="64"/>
      <c r="G59" s="64"/>
      <c r="I59" s="64"/>
      <c r="J59" s="64"/>
      <c r="K59" s="64"/>
      <c r="L59" s="64"/>
      <c r="M59" s="64"/>
      <c r="N59" s="67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82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85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4F61-2C7D-4D80-8353-91618859D2E7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5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58"/>
      <c r="M4" s="58"/>
      <c r="N4" s="9" t="s">
        <v>2</v>
      </c>
    </row>
    <row r="5" spans="1:19">
      <c r="A5" s="5"/>
      <c r="B5" s="5"/>
      <c r="G5" s="10"/>
      <c r="L5" s="58"/>
      <c r="M5" s="5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15</v>
      </c>
      <c r="K8" s="57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1194.27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61"/>
      <c r="B11" s="161">
        <f>$M$9</f>
        <v>1194.27</v>
      </c>
      <c r="C11" s="162"/>
      <c r="D11" s="163" t="s">
        <v>86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77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20</v>
      </c>
      <c r="F16" s="57" t="s">
        <v>5</v>
      </c>
      <c r="G16" s="153" t="s">
        <v>10</v>
      </c>
      <c r="H16" s="103"/>
      <c r="I16" s="57" t="s">
        <v>11</v>
      </c>
      <c r="J16" s="17">
        <v>20</v>
      </c>
      <c r="K16" s="57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57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/>
      <c r="E24" s="57" t="s">
        <v>26</v>
      </c>
      <c r="F24" s="131"/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57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57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57" t="s">
        <v>26</v>
      </c>
      <c r="G27" s="128" t="s">
        <v>78</v>
      </c>
      <c r="H27" s="128"/>
      <c r="I27" s="128"/>
      <c r="J27" s="24">
        <v>0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78</v>
      </c>
      <c r="D28" s="128"/>
      <c r="E28" s="128"/>
      <c r="F28" s="57" t="s">
        <v>26</v>
      </c>
      <c r="G28" s="128" t="s">
        <v>30</v>
      </c>
      <c r="H28" s="128"/>
      <c r="I28" s="128"/>
      <c r="J28" s="24">
        <v>0</v>
      </c>
      <c r="K28" s="4" t="s">
        <v>31</v>
      </c>
      <c r="N28" s="25"/>
    </row>
    <row r="29" spans="1:14">
      <c r="A29" s="5"/>
      <c r="B29" s="5" t="s">
        <v>5</v>
      </c>
      <c r="C29" s="128" t="s">
        <v>63</v>
      </c>
      <c r="D29" s="128"/>
      <c r="E29" s="128"/>
      <c r="F29" s="57" t="s">
        <v>26</v>
      </c>
      <c r="G29" s="128" t="s">
        <v>63</v>
      </c>
      <c r="H29" s="128"/>
      <c r="I29" s="128"/>
      <c r="J29" s="24">
        <v>0</v>
      </c>
      <c r="K29" s="4" t="s">
        <v>31</v>
      </c>
      <c r="N29" s="12"/>
    </row>
    <row r="30" spans="1:14">
      <c r="A30" s="5"/>
      <c r="B30" s="5" t="s">
        <v>5</v>
      </c>
      <c r="C30" s="128"/>
      <c r="D30" s="128"/>
      <c r="E30" s="128"/>
      <c r="F30" s="57" t="s">
        <v>26</v>
      </c>
      <c r="G30" s="128"/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57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28"/>
      <c r="D32" s="128"/>
      <c r="E32" s="128"/>
      <c r="F32" s="57" t="s">
        <v>26</v>
      </c>
      <c r="G32" s="128"/>
      <c r="H32" s="128"/>
      <c r="I32" s="128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8"/>
      <c r="D33" s="128"/>
      <c r="E33" s="128"/>
      <c r="F33" s="57" t="s">
        <v>26</v>
      </c>
      <c r="G33" s="128"/>
      <c r="H33" s="128"/>
      <c r="I33" s="128"/>
      <c r="J33" s="24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57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57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57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57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57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57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57"/>
      <c r="G40" s="126" t="s">
        <v>32</v>
      </c>
      <c r="H40" s="126"/>
      <c r="I40" s="126"/>
      <c r="J40" s="29">
        <f>SUM(J27:J39)</f>
        <v>0</v>
      </c>
      <c r="K40" s="62"/>
      <c r="L40" s="59" t="s">
        <v>33</v>
      </c>
      <c r="M40" s="111">
        <f>(D24*F24)+(D25*F25)</f>
        <v>1194.27</v>
      </c>
      <c r="N40" s="112"/>
    </row>
    <row r="41" spans="1:15" ht="11.25" customHeight="1">
      <c r="A41" s="5"/>
      <c r="B41" s="5"/>
      <c r="C41" s="6"/>
      <c r="F41" s="57"/>
      <c r="G41" s="99" t="s">
        <v>34</v>
      </c>
      <c r="H41" s="99"/>
      <c r="I41" s="99"/>
      <c r="J41" s="58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57"/>
      <c r="G42" s="99" t="s">
        <v>37</v>
      </c>
      <c r="H42" s="99"/>
      <c r="I42" s="99"/>
      <c r="J42" s="33">
        <f>J40/J41</f>
        <v>0</v>
      </c>
      <c r="K42" s="119" t="s">
        <v>38</v>
      </c>
      <c r="L42" s="122"/>
      <c r="M42" s="123">
        <v>0</v>
      </c>
      <c r="N42" s="124"/>
    </row>
    <row r="43" spans="1:15" ht="15" customHeight="1">
      <c r="A43" s="5"/>
      <c r="B43" s="5"/>
      <c r="C43" s="6"/>
      <c r="F43" s="57"/>
      <c r="G43" s="99" t="s">
        <v>39</v>
      </c>
      <c r="H43" s="99"/>
      <c r="I43" s="99"/>
      <c r="J43" s="34">
        <v>22</v>
      </c>
      <c r="K43" s="62"/>
      <c r="L43" s="35" t="s">
        <v>29</v>
      </c>
      <c r="M43" s="120">
        <f>J42*J43</f>
        <v>0</v>
      </c>
      <c r="N43" s="121"/>
    </row>
    <row r="44" spans="1:15" ht="11.25" customHeight="1">
      <c r="A44" s="5"/>
      <c r="B44" s="5"/>
      <c r="C44" s="6"/>
      <c r="F44" s="57"/>
      <c r="G44" s="57"/>
      <c r="I44" s="58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57"/>
      <c r="G45" s="57"/>
      <c r="H45" s="58"/>
      <c r="I45" s="58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62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62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1194.27</v>
      </c>
      <c r="N47" s="121"/>
    </row>
    <row r="48" spans="1:15">
      <c r="A48" s="5"/>
      <c r="B48" s="5"/>
      <c r="E48" s="62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62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62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56"/>
      <c r="C59" s="57"/>
      <c r="D59" s="57"/>
      <c r="E59" s="57"/>
      <c r="F59" s="57"/>
      <c r="G59" s="57"/>
      <c r="I59" s="57"/>
      <c r="J59" s="57"/>
      <c r="K59" s="57"/>
      <c r="L59" s="57"/>
      <c r="M59" s="57"/>
      <c r="N59" s="60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79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80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6A3D-B291-4CDD-8F80-37668C601652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4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15</v>
      </c>
      <c r="K8" s="15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9164.718421052632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61">
        <f>$M$9</f>
        <v>9164.718421052632</v>
      </c>
      <c r="C11" s="162"/>
      <c r="D11" s="163" t="s">
        <v>75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76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19</v>
      </c>
      <c r="F16" s="15" t="s">
        <v>5</v>
      </c>
      <c r="G16" s="153" t="s">
        <v>10</v>
      </c>
      <c r="H16" s="103"/>
      <c r="I16" s="15" t="s">
        <v>11</v>
      </c>
      <c r="J16" s="17">
        <v>21</v>
      </c>
      <c r="K16" s="15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15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2</v>
      </c>
      <c r="E24" s="15" t="s">
        <v>26</v>
      </c>
      <c r="F24" s="131">
        <v>2388.54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15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15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15" t="s">
        <v>26</v>
      </c>
      <c r="G27" s="128" t="s">
        <v>71</v>
      </c>
      <c r="H27" s="128"/>
      <c r="I27" s="128"/>
      <c r="J27" s="24">
        <v>496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71</v>
      </c>
      <c r="D28" s="128"/>
      <c r="E28" s="128"/>
      <c r="F28" s="15" t="s">
        <v>26</v>
      </c>
      <c r="G28" s="128" t="s">
        <v>72</v>
      </c>
      <c r="H28" s="128"/>
      <c r="I28" s="128"/>
      <c r="J28" s="24">
        <v>43</v>
      </c>
      <c r="K28" s="4" t="s">
        <v>31</v>
      </c>
      <c r="N28" s="25"/>
    </row>
    <row r="29" spans="1:14">
      <c r="A29" s="5"/>
      <c r="B29" s="5" t="s">
        <v>5</v>
      </c>
      <c r="C29" s="128" t="s">
        <v>72</v>
      </c>
      <c r="D29" s="128"/>
      <c r="E29" s="128"/>
      <c r="F29" s="15" t="s">
        <v>26</v>
      </c>
      <c r="G29" s="128" t="s">
        <v>71</v>
      </c>
      <c r="H29" s="128"/>
      <c r="I29" s="128"/>
      <c r="J29" s="24">
        <v>43</v>
      </c>
      <c r="K29" s="4" t="s">
        <v>31</v>
      </c>
      <c r="N29" s="12"/>
    </row>
    <row r="30" spans="1:14">
      <c r="A30" s="5"/>
      <c r="B30" s="5" t="s">
        <v>5</v>
      </c>
      <c r="C30" s="128" t="s">
        <v>71</v>
      </c>
      <c r="D30" s="128"/>
      <c r="E30" s="128"/>
      <c r="F30" s="15" t="s">
        <v>26</v>
      </c>
      <c r="G30" s="128" t="s">
        <v>72</v>
      </c>
      <c r="H30" s="128"/>
      <c r="I30" s="128"/>
      <c r="J30" s="24">
        <v>43</v>
      </c>
      <c r="K30" s="4" t="s">
        <v>31</v>
      </c>
      <c r="N30" s="12"/>
    </row>
    <row r="31" spans="1:14" ht="11.25" customHeight="1">
      <c r="A31" s="5"/>
      <c r="B31" s="5" t="s">
        <v>5</v>
      </c>
      <c r="C31" s="128" t="s">
        <v>72</v>
      </c>
      <c r="D31" s="128"/>
      <c r="E31" s="128"/>
      <c r="F31" s="15" t="s">
        <v>26</v>
      </c>
      <c r="G31" s="128" t="s">
        <v>30</v>
      </c>
      <c r="H31" s="128"/>
      <c r="I31" s="128"/>
      <c r="J31" s="24">
        <v>496</v>
      </c>
      <c r="K31" s="4" t="s">
        <v>31</v>
      </c>
      <c r="N31" s="12"/>
    </row>
    <row r="32" spans="1:14">
      <c r="A32" s="5"/>
      <c r="B32" s="5" t="s">
        <v>5</v>
      </c>
      <c r="C32" s="128" t="s">
        <v>63</v>
      </c>
      <c r="D32" s="128"/>
      <c r="E32" s="128"/>
      <c r="F32" s="15" t="s">
        <v>26</v>
      </c>
      <c r="G32" s="128" t="s">
        <v>63</v>
      </c>
      <c r="H32" s="128"/>
      <c r="I32" s="128"/>
      <c r="J32" s="24">
        <v>150</v>
      </c>
      <c r="K32" s="4" t="s">
        <v>31</v>
      </c>
      <c r="N32" s="12"/>
    </row>
    <row r="33" spans="1:15" ht="11.25" customHeight="1">
      <c r="A33" s="5"/>
      <c r="B33" s="5" t="s">
        <v>5</v>
      </c>
      <c r="C33" s="128"/>
      <c r="D33" s="128"/>
      <c r="E33" s="128"/>
      <c r="F33" s="15" t="s">
        <v>26</v>
      </c>
      <c r="G33" s="128"/>
      <c r="H33" s="128"/>
      <c r="I33" s="128"/>
      <c r="J33" s="24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15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15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15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15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15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15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15"/>
      <c r="G40" s="126" t="s">
        <v>32</v>
      </c>
      <c r="H40" s="126"/>
      <c r="I40" s="126"/>
      <c r="J40" s="29">
        <f>SUM(J27:J39)</f>
        <v>1271</v>
      </c>
      <c r="K40" s="30"/>
      <c r="L40" s="32" t="s">
        <v>33</v>
      </c>
      <c r="M40" s="111">
        <f>(D24*F24)+(D25*F25)</f>
        <v>5971.35</v>
      </c>
      <c r="N40" s="112"/>
    </row>
    <row r="41" spans="1:15" ht="11.25" customHeight="1">
      <c r="A41" s="5"/>
      <c r="B41" s="5"/>
      <c r="C41" s="6"/>
      <c r="F41" s="15"/>
      <c r="G41" s="99" t="s">
        <v>34</v>
      </c>
      <c r="H41" s="99"/>
      <c r="I41" s="99"/>
      <c r="J41" s="8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15"/>
      <c r="G42" s="99" t="s">
        <v>37</v>
      </c>
      <c r="H42" s="99"/>
      <c r="I42" s="99"/>
      <c r="J42" s="33">
        <f>J40/J41</f>
        <v>133.78947368421052</v>
      </c>
      <c r="K42" s="119" t="s">
        <v>38</v>
      </c>
      <c r="L42" s="122"/>
      <c r="M42" s="123">
        <v>250</v>
      </c>
      <c r="N42" s="124"/>
    </row>
    <row r="43" spans="1:15" ht="15" customHeight="1">
      <c r="A43" s="5"/>
      <c r="B43" s="5"/>
      <c r="C43" s="6"/>
      <c r="F43" s="15"/>
      <c r="G43" s="99" t="s">
        <v>39</v>
      </c>
      <c r="H43" s="99"/>
      <c r="I43" s="99"/>
      <c r="J43" s="34">
        <v>22</v>
      </c>
      <c r="K43" s="30"/>
      <c r="L43" s="35" t="s">
        <v>29</v>
      </c>
      <c r="M43" s="120">
        <f>J42*J43</f>
        <v>2943.3684210526317</v>
      </c>
      <c r="N43" s="121"/>
    </row>
    <row r="44" spans="1:15" ht="11.25" customHeight="1">
      <c r="A44" s="5"/>
      <c r="B44" s="5"/>
      <c r="C44" s="6"/>
      <c r="F44" s="15"/>
      <c r="G44" s="15"/>
      <c r="I44" s="8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15"/>
      <c r="G45" s="15"/>
      <c r="H45" s="8"/>
      <c r="I45" s="8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30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30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9164.718421052632</v>
      </c>
      <c r="N47" s="121"/>
    </row>
    <row r="48" spans="1:15">
      <c r="A48" s="5"/>
      <c r="B48" s="5"/>
      <c r="E48" s="30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30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30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49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50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73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74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9879-3ADD-43F2-ACDA-AF026EBF9EB7}">
  <sheetPr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3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15</v>
      </c>
      <c r="K8" s="15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2388.54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61">
        <f>$M$9</f>
        <v>2388.54</v>
      </c>
      <c r="C11" s="162"/>
      <c r="D11" s="163" t="s">
        <v>70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61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16</v>
      </c>
      <c r="F16" s="15" t="s">
        <v>5</v>
      </c>
      <c r="G16" s="153" t="s">
        <v>10</v>
      </c>
      <c r="H16" s="103"/>
      <c r="I16" s="15" t="s">
        <v>11</v>
      </c>
      <c r="J16" s="17">
        <v>17</v>
      </c>
      <c r="K16" s="15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15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/>
      <c r="E24" s="15" t="s">
        <v>26</v>
      </c>
      <c r="F24" s="131"/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2</v>
      </c>
      <c r="E25" s="15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15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15" t="s">
        <v>26</v>
      </c>
      <c r="G27" s="128" t="s">
        <v>62</v>
      </c>
      <c r="H27" s="128"/>
      <c r="I27" s="128"/>
      <c r="J27" s="24"/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62</v>
      </c>
      <c r="D28" s="128"/>
      <c r="E28" s="128"/>
      <c r="F28" s="15" t="s">
        <v>26</v>
      </c>
      <c r="G28" s="128" t="s">
        <v>30</v>
      </c>
      <c r="H28" s="128"/>
      <c r="I28" s="128"/>
      <c r="J28" s="24"/>
      <c r="K28" s="4" t="s">
        <v>31</v>
      </c>
      <c r="N28" s="25"/>
    </row>
    <row r="29" spans="1:14">
      <c r="A29" s="5"/>
      <c r="B29" s="5" t="s">
        <v>5</v>
      </c>
      <c r="C29" s="128" t="s">
        <v>63</v>
      </c>
      <c r="D29" s="128"/>
      <c r="E29" s="128"/>
      <c r="F29" s="15" t="s">
        <v>26</v>
      </c>
      <c r="G29" s="128" t="s">
        <v>63</v>
      </c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/>
      <c r="D30" s="128"/>
      <c r="E30" s="128"/>
      <c r="F30" s="15" t="s">
        <v>26</v>
      </c>
      <c r="G30" s="128"/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 t="s">
        <v>30</v>
      </c>
      <c r="D31" s="128"/>
      <c r="E31" s="128"/>
      <c r="F31" s="15" t="s">
        <v>26</v>
      </c>
      <c r="G31" s="128" t="s">
        <v>64</v>
      </c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28" t="s">
        <v>64</v>
      </c>
      <c r="D32" s="128"/>
      <c r="E32" s="128"/>
      <c r="F32" s="15" t="s">
        <v>26</v>
      </c>
      <c r="G32" s="128" t="s">
        <v>30</v>
      </c>
      <c r="H32" s="128"/>
      <c r="I32" s="128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8" t="s">
        <v>63</v>
      </c>
      <c r="D33" s="128"/>
      <c r="E33" s="128"/>
      <c r="F33" s="15" t="s">
        <v>26</v>
      </c>
      <c r="G33" s="128" t="s">
        <v>63</v>
      </c>
      <c r="H33" s="128"/>
      <c r="I33" s="128"/>
      <c r="J33" s="24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15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15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15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15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15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15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15"/>
      <c r="G40" s="126" t="s">
        <v>32</v>
      </c>
      <c r="H40" s="126"/>
      <c r="I40" s="126"/>
      <c r="J40" s="29">
        <f>SUM(J27:J39)</f>
        <v>0</v>
      </c>
      <c r="K40" s="30"/>
      <c r="L40" s="32" t="s">
        <v>33</v>
      </c>
      <c r="M40" s="111">
        <f>(D24*F24)+(D25*F25)</f>
        <v>2388.54</v>
      </c>
      <c r="N40" s="112"/>
    </row>
    <row r="41" spans="1:15" ht="11.25" customHeight="1">
      <c r="A41" s="5"/>
      <c r="B41" s="5"/>
      <c r="C41" s="6"/>
      <c r="F41" s="15"/>
      <c r="G41" s="99" t="s">
        <v>34</v>
      </c>
      <c r="H41" s="99"/>
      <c r="I41" s="99"/>
      <c r="J41" s="8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15"/>
      <c r="G42" s="99" t="s">
        <v>37</v>
      </c>
      <c r="H42" s="99"/>
      <c r="I42" s="99"/>
      <c r="J42" s="33">
        <f>J40/J41</f>
        <v>0</v>
      </c>
      <c r="K42" s="119" t="s">
        <v>38</v>
      </c>
      <c r="L42" s="122"/>
      <c r="M42" s="123"/>
      <c r="N42" s="124"/>
    </row>
    <row r="43" spans="1:15" ht="15" customHeight="1">
      <c r="A43" s="5"/>
      <c r="B43" s="5"/>
      <c r="C43" s="6"/>
      <c r="F43" s="15"/>
      <c r="G43" s="99" t="s">
        <v>39</v>
      </c>
      <c r="H43" s="99"/>
      <c r="I43" s="99"/>
      <c r="J43" s="34">
        <v>22</v>
      </c>
      <c r="K43" s="30"/>
      <c r="L43" s="35" t="s">
        <v>29</v>
      </c>
      <c r="M43" s="120">
        <f>J42*J43</f>
        <v>0</v>
      </c>
      <c r="N43" s="121"/>
    </row>
    <row r="44" spans="1:15" ht="11.25" customHeight="1">
      <c r="A44" s="5"/>
      <c r="B44" s="5"/>
      <c r="C44" s="6"/>
      <c r="F44" s="15"/>
      <c r="G44" s="15"/>
      <c r="I44" s="8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15"/>
      <c r="G45" s="15"/>
      <c r="H45" s="8"/>
      <c r="I45" s="8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30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30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2388.54</v>
      </c>
      <c r="N47" s="121"/>
    </row>
    <row r="48" spans="1:15">
      <c r="A48" s="5"/>
      <c r="B48" s="5"/>
      <c r="E48" s="30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30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30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49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50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68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69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F158-548F-49D6-9F58-AD5EE6B523FC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2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15</v>
      </c>
      <c r="K8" s="15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5984.1189473684208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61">
        <f>$M$9</f>
        <v>5984.1189473684208</v>
      </c>
      <c r="C11" s="162"/>
      <c r="D11" s="163" t="s">
        <v>67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61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16</v>
      </c>
      <c r="F16" s="15" t="s">
        <v>5</v>
      </c>
      <c r="G16" s="153" t="s">
        <v>10</v>
      </c>
      <c r="H16" s="103"/>
      <c r="I16" s="15" t="s">
        <v>11</v>
      </c>
      <c r="J16" s="17">
        <v>17</v>
      </c>
      <c r="K16" s="15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15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/>
      <c r="E24" s="15" t="s">
        <v>26</v>
      </c>
      <c r="F24" s="131"/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2</v>
      </c>
      <c r="E25" s="15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15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15" t="s">
        <v>26</v>
      </c>
      <c r="G27" s="128" t="s">
        <v>62</v>
      </c>
      <c r="H27" s="128"/>
      <c r="I27" s="128"/>
      <c r="J27" s="24">
        <v>199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62</v>
      </c>
      <c r="D28" s="128"/>
      <c r="E28" s="128"/>
      <c r="F28" s="15" t="s">
        <v>26</v>
      </c>
      <c r="G28" s="128" t="s">
        <v>30</v>
      </c>
      <c r="H28" s="128"/>
      <c r="I28" s="128"/>
      <c r="J28" s="24">
        <v>199</v>
      </c>
      <c r="K28" s="4" t="s">
        <v>31</v>
      </c>
      <c r="N28" s="25"/>
    </row>
    <row r="29" spans="1:14">
      <c r="A29" s="5"/>
      <c r="B29" s="5" t="s">
        <v>5</v>
      </c>
      <c r="C29" s="128" t="s">
        <v>63</v>
      </c>
      <c r="D29" s="128"/>
      <c r="E29" s="128"/>
      <c r="F29" s="15" t="s">
        <v>26</v>
      </c>
      <c r="G29" s="128" t="s">
        <v>63</v>
      </c>
      <c r="H29" s="128"/>
      <c r="I29" s="128"/>
      <c r="J29" s="24">
        <v>150</v>
      </c>
      <c r="K29" s="4" t="s">
        <v>31</v>
      </c>
      <c r="N29" s="12"/>
    </row>
    <row r="30" spans="1:14">
      <c r="A30" s="5"/>
      <c r="B30" s="5" t="s">
        <v>5</v>
      </c>
      <c r="C30" s="128"/>
      <c r="D30" s="128"/>
      <c r="E30" s="128"/>
      <c r="F30" s="15" t="s">
        <v>26</v>
      </c>
      <c r="G30" s="128"/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 t="s">
        <v>30</v>
      </c>
      <c r="D31" s="128"/>
      <c r="E31" s="128"/>
      <c r="F31" s="15" t="s">
        <v>26</v>
      </c>
      <c r="G31" s="128" t="s">
        <v>64</v>
      </c>
      <c r="H31" s="128"/>
      <c r="I31" s="128"/>
      <c r="J31" s="24">
        <v>290</v>
      </c>
      <c r="K31" s="4" t="s">
        <v>31</v>
      </c>
      <c r="N31" s="12"/>
    </row>
    <row r="32" spans="1:14">
      <c r="A32" s="5"/>
      <c r="B32" s="5" t="s">
        <v>5</v>
      </c>
      <c r="C32" s="128" t="s">
        <v>64</v>
      </c>
      <c r="D32" s="128"/>
      <c r="E32" s="128"/>
      <c r="F32" s="15" t="s">
        <v>26</v>
      </c>
      <c r="G32" s="128" t="s">
        <v>30</v>
      </c>
      <c r="H32" s="128"/>
      <c r="I32" s="128"/>
      <c r="J32" s="24">
        <v>290</v>
      </c>
      <c r="K32" s="4" t="s">
        <v>31</v>
      </c>
      <c r="N32" s="12"/>
    </row>
    <row r="33" spans="1:15" ht="11.25" customHeight="1">
      <c r="A33" s="5"/>
      <c r="B33" s="5" t="s">
        <v>5</v>
      </c>
      <c r="C33" s="128" t="s">
        <v>63</v>
      </c>
      <c r="D33" s="128"/>
      <c r="E33" s="128"/>
      <c r="F33" s="15" t="s">
        <v>26</v>
      </c>
      <c r="G33" s="128" t="s">
        <v>63</v>
      </c>
      <c r="H33" s="128"/>
      <c r="I33" s="128"/>
      <c r="J33" s="24">
        <v>150</v>
      </c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15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15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15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15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15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15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15"/>
      <c r="G40" s="126" t="s">
        <v>32</v>
      </c>
      <c r="H40" s="126"/>
      <c r="I40" s="126"/>
      <c r="J40" s="29">
        <f>SUM(J27:J39)</f>
        <v>1278</v>
      </c>
      <c r="K40" s="30"/>
      <c r="L40" s="32" t="s">
        <v>33</v>
      </c>
      <c r="M40" s="111">
        <f>(D24*F24)+(D25*F25)</f>
        <v>2388.54</v>
      </c>
      <c r="N40" s="112"/>
    </row>
    <row r="41" spans="1:15" ht="11.25" customHeight="1">
      <c r="A41" s="5"/>
      <c r="B41" s="5"/>
      <c r="C41" s="6"/>
      <c r="F41" s="15"/>
      <c r="G41" s="99" t="s">
        <v>34</v>
      </c>
      <c r="H41" s="99"/>
      <c r="I41" s="99"/>
      <c r="J41" s="8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15"/>
      <c r="G42" s="99" t="s">
        <v>37</v>
      </c>
      <c r="H42" s="99"/>
      <c r="I42" s="99"/>
      <c r="J42" s="33">
        <f>J40/J41</f>
        <v>134.52631578947367</v>
      </c>
      <c r="K42" s="119" t="s">
        <v>38</v>
      </c>
      <c r="L42" s="122"/>
      <c r="M42" s="123">
        <f>318*2</f>
        <v>636</v>
      </c>
      <c r="N42" s="124"/>
    </row>
    <row r="43" spans="1:15" ht="15" customHeight="1">
      <c r="A43" s="5"/>
      <c r="B43" s="5"/>
      <c r="C43" s="6"/>
      <c r="F43" s="15"/>
      <c r="G43" s="99" t="s">
        <v>39</v>
      </c>
      <c r="H43" s="99"/>
      <c r="I43" s="99"/>
      <c r="J43" s="34">
        <v>22</v>
      </c>
      <c r="K43" s="30"/>
      <c r="L43" s="35" t="s">
        <v>29</v>
      </c>
      <c r="M43" s="120">
        <f>J42*J43</f>
        <v>2959.5789473684208</v>
      </c>
      <c r="N43" s="121"/>
    </row>
    <row r="44" spans="1:15" ht="11.25" customHeight="1">
      <c r="A44" s="5"/>
      <c r="B44" s="5"/>
      <c r="C44" s="6"/>
      <c r="F44" s="15"/>
      <c r="G44" s="15"/>
      <c r="I44" s="8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15"/>
      <c r="G45" s="15"/>
      <c r="H45" s="8"/>
      <c r="I45" s="8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30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30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5984.1189473684208</v>
      </c>
      <c r="N47" s="121"/>
    </row>
    <row r="48" spans="1:15">
      <c r="A48" s="5"/>
      <c r="B48" s="5"/>
      <c r="E48" s="30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30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30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49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50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65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66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04B1-315A-4FBF-9BB9-2E45F4BCF602}">
  <sheetPr>
    <pageSetUpPr fitToPage="1"/>
  </sheetPr>
  <dimension ref="A1:S487"/>
  <sheetViews>
    <sheetView topLeftCell="A34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4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16655.113157894735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16"/>
      <c r="B11" s="161">
        <f>$M$9</f>
        <v>16655.113157894735</v>
      </c>
      <c r="C11" s="162"/>
      <c r="D11" s="163" t="s">
        <v>60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59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6</v>
      </c>
      <c r="F16" s="14" t="s">
        <v>5</v>
      </c>
      <c r="G16" s="153" t="s">
        <v>10</v>
      </c>
      <c r="H16" s="103"/>
      <c r="I16" s="14" t="s">
        <v>11</v>
      </c>
      <c r="J16" s="17">
        <v>8</v>
      </c>
      <c r="K16" s="14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 t="s">
        <v>15</v>
      </c>
      <c r="L18" s="155" t="s">
        <v>17</v>
      </c>
      <c r="M18" s="157"/>
      <c r="N18" s="18" t="s">
        <v>55</v>
      </c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14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2</v>
      </c>
      <c r="E24" s="14" t="s">
        <v>26</v>
      </c>
      <c r="F24" s="131">
        <v>4559.9399999999996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14" t="s">
        <v>26</v>
      </c>
      <c r="F25" s="133">
        <v>2279.9699999999998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14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14" t="s">
        <v>26</v>
      </c>
      <c r="G27" s="128" t="s">
        <v>56</v>
      </c>
      <c r="H27" s="128"/>
      <c r="I27" s="128"/>
      <c r="J27" s="24">
        <v>115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57</v>
      </c>
      <c r="D28" s="128"/>
      <c r="E28" s="128"/>
      <c r="F28" s="14" t="s">
        <v>26</v>
      </c>
      <c r="G28" s="128" t="s">
        <v>30</v>
      </c>
      <c r="H28" s="128"/>
      <c r="I28" s="128"/>
      <c r="J28" s="24">
        <v>115</v>
      </c>
      <c r="K28" s="4" t="s">
        <v>31</v>
      </c>
      <c r="N28" s="25"/>
    </row>
    <row r="29" spans="1:14">
      <c r="A29" s="5"/>
      <c r="B29" s="5" t="s">
        <v>5</v>
      </c>
      <c r="C29" s="128"/>
      <c r="D29" s="128"/>
      <c r="E29" s="128"/>
      <c r="F29" s="14" t="s">
        <v>26</v>
      </c>
      <c r="G29" s="128"/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 t="s">
        <v>30</v>
      </c>
      <c r="D30" s="128"/>
      <c r="E30" s="128"/>
      <c r="F30" s="14" t="s">
        <v>26</v>
      </c>
      <c r="G30" s="128" t="s">
        <v>56</v>
      </c>
      <c r="H30" s="128"/>
      <c r="I30" s="128"/>
      <c r="J30" s="24">
        <v>115</v>
      </c>
      <c r="K30" s="4" t="s">
        <v>31</v>
      </c>
      <c r="N30" s="12"/>
    </row>
    <row r="31" spans="1:14" ht="11.25" customHeight="1">
      <c r="A31" s="5"/>
      <c r="B31" s="5" t="s">
        <v>5</v>
      </c>
      <c r="C31" s="128" t="s">
        <v>57</v>
      </c>
      <c r="D31" s="128"/>
      <c r="E31" s="128"/>
      <c r="F31" s="14" t="s">
        <v>26</v>
      </c>
      <c r="G31" s="128" t="s">
        <v>30</v>
      </c>
      <c r="H31" s="128"/>
      <c r="I31" s="128"/>
      <c r="J31" s="24">
        <v>115</v>
      </c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14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14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14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14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14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14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14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14"/>
      <c r="G40" s="126" t="s">
        <v>32</v>
      </c>
      <c r="H40" s="126"/>
      <c r="I40" s="126"/>
      <c r="J40" s="29">
        <f>SUM(J27:J39)</f>
        <v>460</v>
      </c>
      <c r="K40" s="30"/>
      <c r="L40" s="31" t="s">
        <v>33</v>
      </c>
      <c r="M40" s="111">
        <f>(D24*F24)+(D25*F25)</f>
        <v>11399.849999999999</v>
      </c>
      <c r="N40" s="112"/>
    </row>
    <row r="41" spans="1:15" ht="11.25" customHeight="1">
      <c r="A41" s="5"/>
      <c r="B41" s="5"/>
      <c r="C41" s="6"/>
      <c r="F41" s="14"/>
      <c r="G41" s="99" t="s">
        <v>34</v>
      </c>
      <c r="H41" s="99"/>
      <c r="I41" s="99"/>
      <c r="J41" s="8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14"/>
      <c r="G42" s="99" t="s">
        <v>37</v>
      </c>
      <c r="H42" s="99"/>
      <c r="I42" s="99"/>
      <c r="J42" s="33">
        <f>J40/J41</f>
        <v>48.421052631578945</v>
      </c>
      <c r="K42" s="119" t="s">
        <v>38</v>
      </c>
      <c r="L42" s="122"/>
      <c r="M42" s="123">
        <f>365*4</f>
        <v>1460</v>
      </c>
      <c r="N42" s="124"/>
    </row>
    <row r="43" spans="1:15" ht="15" customHeight="1">
      <c r="A43" s="5"/>
      <c r="B43" s="5"/>
      <c r="C43" s="6"/>
      <c r="F43" s="14"/>
      <c r="G43" s="99" t="s">
        <v>39</v>
      </c>
      <c r="H43" s="99"/>
      <c r="I43" s="99"/>
      <c r="J43" s="34">
        <v>22</v>
      </c>
      <c r="K43" s="30"/>
      <c r="L43" s="35" t="s">
        <v>29</v>
      </c>
      <c r="M43" s="120">
        <f>J42*J43</f>
        <v>1065.2631578947369</v>
      </c>
      <c r="N43" s="121"/>
    </row>
    <row r="44" spans="1:15" ht="11.25" customHeight="1">
      <c r="A44" s="5"/>
      <c r="B44" s="5"/>
      <c r="C44" s="6"/>
      <c r="F44" s="14"/>
      <c r="G44" s="14"/>
      <c r="I44" s="8"/>
      <c r="K44" s="119" t="s">
        <v>40</v>
      </c>
      <c r="L44" s="119"/>
      <c r="M44" s="111">
        <f>230</f>
        <v>230</v>
      </c>
      <c r="N44" s="112"/>
    </row>
    <row r="45" spans="1:15">
      <c r="A45" s="5"/>
      <c r="B45" s="5"/>
      <c r="C45" s="6"/>
      <c r="F45" s="14"/>
      <c r="G45" s="14"/>
      <c r="H45" s="8"/>
      <c r="I45" s="8"/>
      <c r="J45" s="35"/>
      <c r="K45" s="35"/>
      <c r="L45" s="35" t="s">
        <v>41</v>
      </c>
      <c r="M45" s="111">
        <f>250*10</f>
        <v>2500</v>
      </c>
      <c r="N45" s="112"/>
    </row>
    <row r="46" spans="1:15">
      <c r="A46" s="5"/>
      <c r="B46" s="5"/>
      <c r="E46" s="30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30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16655.113157894735</v>
      </c>
      <c r="N47" s="121"/>
    </row>
    <row r="48" spans="1:15">
      <c r="A48" s="5"/>
      <c r="B48" s="5"/>
      <c r="E48" s="30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30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30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49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50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88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58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E0AC-5ABC-4043-AF2B-52EBC1A0BE58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15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93"/>
      <c r="M4" s="93"/>
      <c r="N4" s="9" t="s">
        <v>2</v>
      </c>
    </row>
    <row r="5" spans="1:19">
      <c r="A5" s="5"/>
      <c r="B5" s="5"/>
      <c r="G5" s="10"/>
      <c r="L5" s="93"/>
      <c r="M5" s="9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92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7208.3352631578946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96"/>
      <c r="B11" s="161">
        <f>$M$9</f>
        <v>7208.3352631578946</v>
      </c>
      <c r="C11" s="162"/>
      <c r="D11" s="163" t="s">
        <v>120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115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5</v>
      </c>
      <c r="F16" s="92" t="s">
        <v>5</v>
      </c>
      <c r="G16" s="153" t="s">
        <v>99</v>
      </c>
      <c r="H16" s="103"/>
      <c r="I16" s="92" t="s">
        <v>101</v>
      </c>
      <c r="J16" s="17">
        <v>6</v>
      </c>
      <c r="K16" s="92" t="s">
        <v>12</v>
      </c>
      <c r="L16" s="153" t="s">
        <v>99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 t="s">
        <v>116</v>
      </c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92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1</v>
      </c>
      <c r="E24" s="92" t="s">
        <v>26</v>
      </c>
      <c r="F24" s="131">
        <v>2822.82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92" t="s">
        <v>26</v>
      </c>
      <c r="F25" s="133">
        <v>1411.41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92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92" t="s">
        <v>26</v>
      </c>
      <c r="G27" s="128" t="s">
        <v>117</v>
      </c>
      <c r="H27" s="128"/>
      <c r="I27" s="128"/>
      <c r="J27" s="24">
        <v>493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118</v>
      </c>
      <c r="D28" s="128"/>
      <c r="E28" s="128"/>
      <c r="F28" s="92" t="s">
        <v>26</v>
      </c>
      <c r="G28" s="128" t="s">
        <v>72</v>
      </c>
      <c r="H28" s="128"/>
      <c r="I28" s="128"/>
      <c r="J28" s="24">
        <v>94</v>
      </c>
      <c r="K28" s="4" t="s">
        <v>31</v>
      </c>
      <c r="N28" s="25"/>
    </row>
    <row r="29" spans="1:14">
      <c r="A29" s="5"/>
      <c r="B29" s="5" t="s">
        <v>5</v>
      </c>
      <c r="C29" s="128" t="s">
        <v>72</v>
      </c>
      <c r="D29" s="128"/>
      <c r="E29" s="128"/>
      <c r="F29" s="92" t="s">
        <v>26</v>
      </c>
      <c r="G29" s="128" t="s">
        <v>119</v>
      </c>
      <c r="H29" s="128"/>
      <c r="I29" s="128"/>
      <c r="J29" s="24">
        <v>435</v>
      </c>
      <c r="K29" s="4" t="s">
        <v>31</v>
      </c>
      <c r="N29" s="12"/>
    </row>
    <row r="30" spans="1:14">
      <c r="A30" s="5"/>
      <c r="B30" s="5" t="s">
        <v>5</v>
      </c>
      <c r="C30" s="128" t="s">
        <v>63</v>
      </c>
      <c r="D30" s="128"/>
      <c r="E30" s="128"/>
      <c r="F30" s="92" t="s">
        <v>26</v>
      </c>
      <c r="G30" s="128" t="s">
        <v>63</v>
      </c>
      <c r="H30" s="128"/>
      <c r="I30" s="128"/>
      <c r="J30" s="24">
        <v>150</v>
      </c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92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92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92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92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92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92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92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92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92"/>
      <c r="G40" s="126" t="s">
        <v>32</v>
      </c>
      <c r="H40" s="126"/>
      <c r="I40" s="126"/>
      <c r="J40" s="29">
        <f>SUM(J27:J39)</f>
        <v>1172</v>
      </c>
      <c r="K40" s="97"/>
      <c r="L40" s="94" t="s">
        <v>33</v>
      </c>
      <c r="M40" s="111">
        <f>(D24*F24)+(D25*F25)</f>
        <v>4234.2300000000005</v>
      </c>
      <c r="N40" s="112"/>
    </row>
    <row r="41" spans="1:15" ht="11.25" customHeight="1">
      <c r="A41" s="5"/>
      <c r="B41" s="5"/>
      <c r="C41" s="6"/>
      <c r="F41" s="92"/>
      <c r="G41" s="99" t="s">
        <v>34</v>
      </c>
      <c r="H41" s="99"/>
      <c r="I41" s="99"/>
      <c r="J41" s="93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92"/>
      <c r="G42" s="99" t="s">
        <v>37</v>
      </c>
      <c r="H42" s="99"/>
      <c r="I42" s="99"/>
      <c r="J42" s="33">
        <f>J40/J41</f>
        <v>123.36842105263158</v>
      </c>
      <c r="K42" s="119" t="s">
        <v>38</v>
      </c>
      <c r="L42" s="122"/>
      <c r="M42" s="123">
        <f>130*2</f>
        <v>260</v>
      </c>
      <c r="N42" s="124"/>
    </row>
    <row r="43" spans="1:15" ht="15" customHeight="1">
      <c r="A43" s="5"/>
      <c r="B43" s="5"/>
      <c r="C43" s="6"/>
      <c r="F43" s="92"/>
      <c r="G43" s="99" t="s">
        <v>39</v>
      </c>
      <c r="H43" s="99"/>
      <c r="I43" s="99"/>
      <c r="J43" s="34">
        <v>22</v>
      </c>
      <c r="K43" s="97"/>
      <c r="L43" s="35" t="s">
        <v>29</v>
      </c>
      <c r="M43" s="120">
        <f>J42*J43</f>
        <v>2714.1052631578946</v>
      </c>
      <c r="N43" s="121"/>
    </row>
    <row r="44" spans="1:15" ht="11.25" customHeight="1">
      <c r="A44" s="5"/>
      <c r="B44" s="5"/>
      <c r="C44" s="6"/>
      <c r="F44" s="92"/>
      <c r="G44" s="92"/>
      <c r="I44" s="93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92"/>
      <c r="G45" s="92"/>
      <c r="H45" s="93"/>
      <c r="I45" s="93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97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97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7208.3352631578946</v>
      </c>
      <c r="N47" s="121"/>
    </row>
    <row r="48" spans="1:15">
      <c r="A48" s="5"/>
      <c r="B48" s="5"/>
      <c r="E48" s="97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97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97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91"/>
      <c r="C59" s="92"/>
      <c r="D59" s="92"/>
      <c r="E59" s="92"/>
      <c r="F59" s="92"/>
      <c r="G59" s="92"/>
      <c r="I59" s="92"/>
      <c r="J59" s="92"/>
      <c r="K59" s="92"/>
      <c r="L59" s="92"/>
      <c r="M59" s="92"/>
      <c r="N59" s="95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88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58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4AF0-8393-4D4F-BF66-469E28DD92C9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14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84"/>
      <c r="M4" s="84"/>
      <c r="N4" s="9" t="s">
        <v>2</v>
      </c>
    </row>
    <row r="5" spans="1:19">
      <c r="A5" s="5"/>
      <c r="B5" s="5"/>
      <c r="G5" s="10"/>
      <c r="L5" s="84"/>
      <c r="M5" s="8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27</v>
      </c>
      <c r="K8" s="85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3582.81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88"/>
      <c r="B11" s="161">
        <f>$M$9</f>
        <v>3582.81</v>
      </c>
      <c r="C11" s="162"/>
      <c r="D11" s="163" t="s">
        <v>114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108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28</v>
      </c>
      <c r="F16" s="85" t="s">
        <v>5</v>
      </c>
      <c r="G16" s="153" t="s">
        <v>10</v>
      </c>
      <c r="H16" s="103"/>
      <c r="I16" s="85" t="s">
        <v>101</v>
      </c>
      <c r="J16" s="17">
        <v>29</v>
      </c>
      <c r="K16" s="85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85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1</v>
      </c>
      <c r="E24" s="85" t="s">
        <v>26</v>
      </c>
      <c r="F24" s="131">
        <v>2388.54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85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85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85" t="s">
        <v>26</v>
      </c>
      <c r="G27" s="128" t="s">
        <v>109</v>
      </c>
      <c r="H27" s="128"/>
      <c r="I27" s="128"/>
      <c r="J27" s="24"/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109</v>
      </c>
      <c r="D28" s="128"/>
      <c r="E28" s="128"/>
      <c r="F28" s="85" t="s">
        <v>26</v>
      </c>
      <c r="G28" s="128" t="s">
        <v>110</v>
      </c>
      <c r="H28" s="128"/>
      <c r="I28" s="128"/>
      <c r="J28" s="24"/>
      <c r="K28" s="4" t="s">
        <v>31</v>
      </c>
      <c r="N28" s="25"/>
    </row>
    <row r="29" spans="1:14">
      <c r="A29" s="5"/>
      <c r="B29" s="5" t="s">
        <v>5</v>
      </c>
      <c r="C29" s="128" t="s">
        <v>110</v>
      </c>
      <c r="D29" s="128"/>
      <c r="E29" s="128"/>
      <c r="F29" s="85" t="s">
        <v>26</v>
      </c>
      <c r="G29" s="128" t="s">
        <v>30</v>
      </c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 t="s">
        <v>63</v>
      </c>
      <c r="D30" s="128"/>
      <c r="E30" s="128"/>
      <c r="F30" s="85" t="s">
        <v>26</v>
      </c>
      <c r="G30" s="128" t="s">
        <v>63</v>
      </c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85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85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85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85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85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85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85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85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85"/>
      <c r="G40" s="126" t="s">
        <v>32</v>
      </c>
      <c r="H40" s="126"/>
      <c r="I40" s="126"/>
      <c r="J40" s="29">
        <f>SUM(J27:J39)</f>
        <v>0</v>
      </c>
      <c r="K40" s="89"/>
      <c r="L40" s="90" t="s">
        <v>33</v>
      </c>
      <c r="M40" s="111">
        <f>(D24*F24)+(D25*F25)</f>
        <v>3582.81</v>
      </c>
      <c r="N40" s="112"/>
    </row>
    <row r="41" spans="1:15" ht="11.25" customHeight="1">
      <c r="A41" s="5"/>
      <c r="B41" s="5"/>
      <c r="C41" s="6"/>
      <c r="F41" s="85"/>
      <c r="G41" s="99" t="s">
        <v>34</v>
      </c>
      <c r="H41" s="99"/>
      <c r="I41" s="99"/>
      <c r="J41" s="84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85"/>
      <c r="G42" s="99" t="s">
        <v>37</v>
      </c>
      <c r="H42" s="99"/>
      <c r="I42" s="99"/>
      <c r="J42" s="33">
        <f>J40/J41</f>
        <v>0</v>
      </c>
      <c r="K42" s="119" t="s">
        <v>38</v>
      </c>
      <c r="L42" s="122"/>
      <c r="M42" s="123"/>
      <c r="N42" s="124"/>
    </row>
    <row r="43" spans="1:15" ht="15" customHeight="1">
      <c r="A43" s="5"/>
      <c r="B43" s="5"/>
      <c r="C43" s="6"/>
      <c r="F43" s="85"/>
      <c r="G43" s="99" t="s">
        <v>39</v>
      </c>
      <c r="H43" s="99"/>
      <c r="I43" s="99"/>
      <c r="J43" s="34">
        <v>22</v>
      </c>
      <c r="K43" s="89"/>
      <c r="L43" s="35" t="s">
        <v>29</v>
      </c>
      <c r="M43" s="120">
        <f>J42*J43</f>
        <v>0</v>
      </c>
      <c r="N43" s="121"/>
    </row>
    <row r="44" spans="1:15" ht="11.25" customHeight="1">
      <c r="A44" s="5"/>
      <c r="B44" s="5"/>
      <c r="C44" s="6"/>
      <c r="F44" s="85"/>
      <c r="G44" s="85"/>
      <c r="I44" s="84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85"/>
      <c r="G45" s="85"/>
      <c r="H45" s="84"/>
      <c r="I45" s="84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89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89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3582.81</v>
      </c>
      <c r="N47" s="121"/>
    </row>
    <row r="48" spans="1:15">
      <c r="A48" s="5"/>
      <c r="B48" s="5"/>
      <c r="E48" s="89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89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89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86"/>
      <c r="C59" s="85"/>
      <c r="D59" s="85"/>
      <c r="E59" s="85"/>
      <c r="F59" s="85"/>
      <c r="G59" s="85"/>
      <c r="I59" s="85"/>
      <c r="J59" s="85"/>
      <c r="K59" s="85"/>
      <c r="L59" s="85"/>
      <c r="M59" s="85"/>
      <c r="N59" s="87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68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113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9671-07D9-4324-AC01-5F743664F1AC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13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84"/>
      <c r="M4" s="84"/>
      <c r="N4" s="9" t="s">
        <v>2</v>
      </c>
    </row>
    <row r="5" spans="1:19">
      <c r="A5" s="5"/>
      <c r="B5" s="5"/>
      <c r="G5" s="10"/>
      <c r="L5" s="84"/>
      <c r="M5" s="8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27</v>
      </c>
      <c r="K8" s="85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5551.2310526315787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88"/>
      <c r="B11" s="161">
        <f>$M$9</f>
        <v>5551.2310526315787</v>
      </c>
      <c r="C11" s="162"/>
      <c r="D11" s="163" t="s">
        <v>112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108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28</v>
      </c>
      <c r="F16" s="85" t="s">
        <v>5</v>
      </c>
      <c r="G16" s="153" t="s">
        <v>10</v>
      </c>
      <c r="H16" s="103"/>
      <c r="I16" s="85" t="s">
        <v>101</v>
      </c>
      <c r="J16" s="17">
        <v>29</v>
      </c>
      <c r="K16" s="85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85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1</v>
      </c>
      <c r="E24" s="85" t="s">
        <v>26</v>
      </c>
      <c r="F24" s="131">
        <v>2388.54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85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85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85" t="s">
        <v>26</v>
      </c>
      <c r="G27" s="128" t="s">
        <v>109</v>
      </c>
      <c r="H27" s="128"/>
      <c r="I27" s="128"/>
      <c r="J27" s="24">
        <v>199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109</v>
      </c>
      <c r="D28" s="128"/>
      <c r="E28" s="128"/>
      <c r="F28" s="85" t="s">
        <v>26</v>
      </c>
      <c r="G28" s="128" t="s">
        <v>110</v>
      </c>
      <c r="H28" s="128"/>
      <c r="I28" s="128"/>
      <c r="J28" s="24">
        <v>164</v>
      </c>
      <c r="K28" s="4" t="s">
        <v>31</v>
      </c>
      <c r="N28" s="25"/>
    </row>
    <row r="29" spans="1:14">
      <c r="A29" s="5"/>
      <c r="B29" s="5" t="s">
        <v>5</v>
      </c>
      <c r="C29" s="128" t="s">
        <v>110</v>
      </c>
      <c r="D29" s="128"/>
      <c r="E29" s="128"/>
      <c r="F29" s="85" t="s">
        <v>26</v>
      </c>
      <c r="G29" s="128" t="s">
        <v>30</v>
      </c>
      <c r="H29" s="128"/>
      <c r="I29" s="128"/>
      <c r="J29" s="24">
        <v>337</v>
      </c>
      <c r="K29" s="4" t="s">
        <v>31</v>
      </c>
      <c r="N29" s="12"/>
    </row>
    <row r="30" spans="1:14">
      <c r="A30" s="5"/>
      <c r="B30" s="5" t="s">
        <v>5</v>
      </c>
      <c r="C30" s="128" t="s">
        <v>63</v>
      </c>
      <c r="D30" s="128"/>
      <c r="E30" s="128"/>
      <c r="F30" s="85" t="s">
        <v>26</v>
      </c>
      <c r="G30" s="128" t="s">
        <v>63</v>
      </c>
      <c r="H30" s="128"/>
      <c r="I30" s="128"/>
      <c r="J30" s="24">
        <v>150</v>
      </c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85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85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85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85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85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85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85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85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85"/>
      <c r="G40" s="126" t="s">
        <v>32</v>
      </c>
      <c r="H40" s="126"/>
      <c r="I40" s="126"/>
      <c r="J40" s="29">
        <f>SUM(J27:J39)</f>
        <v>850</v>
      </c>
      <c r="K40" s="89"/>
      <c r="L40" s="90" t="s">
        <v>33</v>
      </c>
      <c r="M40" s="111">
        <f>(D24*F24)+(D25*F25)</f>
        <v>3582.81</v>
      </c>
      <c r="N40" s="112"/>
    </row>
    <row r="41" spans="1:15" ht="11.25" customHeight="1">
      <c r="A41" s="5"/>
      <c r="B41" s="5"/>
      <c r="C41" s="6"/>
      <c r="F41" s="85"/>
      <c r="G41" s="99" t="s">
        <v>34</v>
      </c>
      <c r="H41" s="99"/>
      <c r="I41" s="99"/>
      <c r="J41" s="84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85"/>
      <c r="G42" s="99" t="s">
        <v>37</v>
      </c>
      <c r="H42" s="99"/>
      <c r="I42" s="99"/>
      <c r="J42" s="33">
        <f>J40/J41</f>
        <v>89.473684210526315</v>
      </c>
      <c r="K42" s="119" t="s">
        <v>38</v>
      </c>
      <c r="L42" s="122"/>
      <c r="M42" s="123"/>
      <c r="N42" s="124"/>
    </row>
    <row r="43" spans="1:15" ht="15" customHeight="1">
      <c r="A43" s="5"/>
      <c r="B43" s="5"/>
      <c r="C43" s="6"/>
      <c r="F43" s="85"/>
      <c r="G43" s="99" t="s">
        <v>39</v>
      </c>
      <c r="H43" s="99"/>
      <c r="I43" s="99"/>
      <c r="J43" s="34">
        <v>22</v>
      </c>
      <c r="K43" s="89"/>
      <c r="L43" s="35" t="s">
        <v>29</v>
      </c>
      <c r="M43" s="120">
        <f>J42*J43</f>
        <v>1968.421052631579</v>
      </c>
      <c r="N43" s="121"/>
    </row>
    <row r="44" spans="1:15" ht="11.25" customHeight="1">
      <c r="A44" s="5"/>
      <c r="B44" s="5"/>
      <c r="C44" s="6"/>
      <c r="F44" s="85"/>
      <c r="G44" s="85"/>
      <c r="I44" s="84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85"/>
      <c r="G45" s="85"/>
      <c r="H45" s="84"/>
      <c r="I45" s="84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89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89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5551.2310526315787</v>
      </c>
      <c r="N47" s="121"/>
    </row>
    <row r="48" spans="1:15">
      <c r="A48" s="5"/>
      <c r="B48" s="5"/>
      <c r="E48" s="89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89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89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86"/>
      <c r="C59" s="85"/>
      <c r="D59" s="85"/>
      <c r="E59" s="85"/>
      <c r="F59" s="85"/>
      <c r="G59" s="85"/>
      <c r="I59" s="85"/>
      <c r="J59" s="85"/>
      <c r="K59" s="85"/>
      <c r="L59" s="85"/>
      <c r="M59" s="85"/>
      <c r="N59" s="87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111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94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DCC9-5519-4BD8-A6D5-FD9A064BC142}">
  <sheetPr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12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79"/>
      <c r="M4" s="79"/>
      <c r="N4" s="9" t="s">
        <v>2</v>
      </c>
    </row>
    <row r="5" spans="1:19">
      <c r="A5" s="5"/>
      <c r="B5" s="5"/>
      <c r="G5" s="10"/>
      <c r="L5" s="79"/>
      <c r="M5" s="79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78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5234.2300000000005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82"/>
      <c r="B11" s="161">
        <f>$M$9</f>
        <v>5234.2300000000005</v>
      </c>
      <c r="C11" s="162"/>
      <c r="D11" s="163" t="s">
        <v>105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106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29</v>
      </c>
      <c r="F16" s="78" t="s">
        <v>5</v>
      </c>
      <c r="G16" s="153" t="s">
        <v>10</v>
      </c>
      <c r="H16" s="103"/>
      <c r="I16" s="78" t="s">
        <v>101</v>
      </c>
      <c r="J16" s="17">
        <v>1</v>
      </c>
      <c r="K16" s="78" t="s">
        <v>12</v>
      </c>
      <c r="L16" s="153" t="s">
        <v>99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 t="s">
        <v>15</v>
      </c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78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1</v>
      </c>
      <c r="E24" s="78" t="s">
        <v>26</v>
      </c>
      <c r="F24" s="131">
        <v>2822.82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78" t="s">
        <v>26</v>
      </c>
      <c r="F25" s="133">
        <v>1411.41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78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78" t="s">
        <v>26</v>
      </c>
      <c r="G27" s="128" t="s">
        <v>56</v>
      </c>
      <c r="H27" s="128"/>
      <c r="I27" s="128"/>
      <c r="J27" s="24"/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56</v>
      </c>
      <c r="D28" s="128"/>
      <c r="E28" s="128"/>
      <c r="F28" s="78" t="s">
        <v>26</v>
      </c>
      <c r="G28" s="128" t="s">
        <v>102</v>
      </c>
      <c r="H28" s="128"/>
      <c r="I28" s="128"/>
      <c r="J28" s="24"/>
      <c r="K28" s="4" t="s">
        <v>31</v>
      </c>
      <c r="N28" s="25"/>
    </row>
    <row r="29" spans="1:14">
      <c r="A29" s="5"/>
      <c r="B29" s="5" t="s">
        <v>5</v>
      </c>
      <c r="C29" s="128" t="s">
        <v>102</v>
      </c>
      <c r="D29" s="128"/>
      <c r="E29" s="128"/>
      <c r="F29" s="78" t="s">
        <v>26</v>
      </c>
      <c r="G29" s="128" t="s">
        <v>56</v>
      </c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 t="s">
        <v>56</v>
      </c>
      <c r="D30" s="128"/>
      <c r="E30" s="128"/>
      <c r="F30" s="78" t="s">
        <v>26</v>
      </c>
      <c r="G30" s="128" t="s">
        <v>30</v>
      </c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78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78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78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78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78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78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78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78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78"/>
      <c r="G40" s="126" t="s">
        <v>32</v>
      </c>
      <c r="H40" s="126"/>
      <c r="I40" s="126"/>
      <c r="J40" s="29">
        <f>SUM(J27:J39)</f>
        <v>0</v>
      </c>
      <c r="K40" s="83"/>
      <c r="L40" s="80" t="s">
        <v>33</v>
      </c>
      <c r="M40" s="111">
        <f>(D24*F24)+(D25*F25)</f>
        <v>4234.2300000000005</v>
      </c>
      <c r="N40" s="112"/>
    </row>
    <row r="41" spans="1:15" ht="11.25" customHeight="1">
      <c r="A41" s="5"/>
      <c r="B41" s="5"/>
      <c r="C41" s="6"/>
      <c r="F41" s="78"/>
      <c r="G41" s="99" t="s">
        <v>34</v>
      </c>
      <c r="H41" s="99"/>
      <c r="I41" s="99"/>
      <c r="J41" s="79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78"/>
      <c r="G42" s="99" t="s">
        <v>37</v>
      </c>
      <c r="H42" s="99"/>
      <c r="I42" s="99"/>
      <c r="J42" s="33">
        <f>J40/J41</f>
        <v>0</v>
      </c>
      <c r="K42" s="119" t="s">
        <v>38</v>
      </c>
      <c r="L42" s="122"/>
      <c r="M42" s="123"/>
      <c r="N42" s="124"/>
    </row>
    <row r="43" spans="1:15" ht="15" customHeight="1">
      <c r="A43" s="5"/>
      <c r="B43" s="5"/>
      <c r="C43" s="6"/>
      <c r="F43" s="78"/>
      <c r="G43" s="99" t="s">
        <v>39</v>
      </c>
      <c r="H43" s="99"/>
      <c r="I43" s="99"/>
      <c r="J43" s="34">
        <v>22</v>
      </c>
      <c r="K43" s="83"/>
      <c r="L43" s="35" t="s">
        <v>29</v>
      </c>
      <c r="M43" s="120">
        <f>J42*J43</f>
        <v>0</v>
      </c>
      <c r="N43" s="121"/>
    </row>
    <row r="44" spans="1:15" ht="11.25" customHeight="1">
      <c r="A44" s="5"/>
      <c r="B44" s="5"/>
      <c r="C44" s="6"/>
      <c r="F44" s="78"/>
      <c r="G44" s="78"/>
      <c r="I44" s="79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78"/>
      <c r="G45" s="78"/>
      <c r="H45" s="79"/>
      <c r="I45" s="79"/>
      <c r="J45" s="35"/>
      <c r="K45" s="35"/>
      <c r="L45" s="35" t="s">
        <v>41</v>
      </c>
      <c r="M45" s="111">
        <f>250*4</f>
        <v>1000</v>
      </c>
      <c r="N45" s="112"/>
    </row>
    <row r="46" spans="1:15">
      <c r="A46" s="5"/>
      <c r="B46" s="5"/>
      <c r="E46" s="83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83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5234.2300000000005</v>
      </c>
      <c r="N47" s="121"/>
    </row>
    <row r="48" spans="1:15">
      <c r="A48" s="5"/>
      <c r="B48" s="5"/>
      <c r="E48" s="83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83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83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77"/>
      <c r="C59" s="78"/>
      <c r="D59" s="78"/>
      <c r="E59" s="78"/>
      <c r="F59" s="78"/>
      <c r="G59" s="78"/>
      <c r="I59" s="78"/>
      <c r="J59" s="78"/>
      <c r="K59" s="78"/>
      <c r="L59" s="78"/>
      <c r="M59" s="78"/>
      <c r="N59" s="81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103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104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6D9A-D05F-4410-9D25-DCE91CA8A55E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11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79"/>
      <c r="M4" s="79"/>
      <c r="N4" s="9" t="s">
        <v>2</v>
      </c>
    </row>
    <row r="5" spans="1:19">
      <c r="A5" s="5"/>
      <c r="B5" s="5"/>
      <c r="G5" s="10"/>
      <c r="L5" s="79"/>
      <c r="M5" s="79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78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4432.6910526315787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82"/>
      <c r="B11" s="161">
        <f>$M$9</f>
        <v>4432.6910526315787</v>
      </c>
      <c r="C11" s="162"/>
      <c r="D11" s="163" t="s">
        <v>100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97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29</v>
      </c>
      <c r="F16" s="78" t="s">
        <v>5</v>
      </c>
      <c r="G16" s="153" t="s">
        <v>10</v>
      </c>
      <c r="H16" s="103"/>
      <c r="I16" s="78" t="s">
        <v>98</v>
      </c>
      <c r="J16" s="17">
        <v>1</v>
      </c>
      <c r="K16" s="78" t="s">
        <v>12</v>
      </c>
      <c r="L16" s="153" t="s">
        <v>99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78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/>
      <c r="E24" s="78" t="s">
        <v>26</v>
      </c>
      <c r="F24" s="131"/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78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78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78" t="s">
        <v>26</v>
      </c>
      <c r="G27" s="128" t="s">
        <v>56</v>
      </c>
      <c r="H27" s="128"/>
      <c r="I27" s="128"/>
      <c r="J27" s="24">
        <v>115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57</v>
      </c>
      <c r="D28" s="128"/>
      <c r="E28" s="128"/>
      <c r="F28" s="78" t="s">
        <v>26</v>
      </c>
      <c r="G28" s="128" t="s">
        <v>30</v>
      </c>
      <c r="H28" s="128"/>
      <c r="I28" s="128"/>
      <c r="J28" s="24">
        <v>115</v>
      </c>
      <c r="K28" s="4" t="s">
        <v>31</v>
      </c>
      <c r="N28" s="25"/>
    </row>
    <row r="29" spans="1:14">
      <c r="A29" s="5"/>
      <c r="B29" s="5" t="s">
        <v>5</v>
      </c>
      <c r="C29" s="128"/>
      <c r="D29" s="128"/>
      <c r="E29" s="128"/>
      <c r="F29" s="78" t="s">
        <v>26</v>
      </c>
      <c r="G29" s="128"/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 t="s">
        <v>30</v>
      </c>
      <c r="D30" s="128"/>
      <c r="E30" s="128"/>
      <c r="F30" s="78" t="s">
        <v>26</v>
      </c>
      <c r="G30" s="128" t="s">
        <v>56</v>
      </c>
      <c r="H30" s="128"/>
      <c r="I30" s="128"/>
      <c r="J30" s="24">
        <v>115</v>
      </c>
      <c r="K30" s="4" t="s">
        <v>31</v>
      </c>
      <c r="N30" s="12"/>
    </row>
    <row r="31" spans="1:14" ht="11.25" customHeight="1">
      <c r="A31" s="5"/>
      <c r="B31" s="5" t="s">
        <v>5</v>
      </c>
      <c r="C31" s="128" t="s">
        <v>57</v>
      </c>
      <c r="D31" s="128"/>
      <c r="E31" s="128"/>
      <c r="F31" s="78" t="s">
        <v>26</v>
      </c>
      <c r="G31" s="128" t="s">
        <v>30</v>
      </c>
      <c r="H31" s="128"/>
      <c r="I31" s="128"/>
      <c r="J31" s="24">
        <v>115</v>
      </c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78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 t="s">
        <v>63</v>
      </c>
      <c r="D33" s="127"/>
      <c r="E33" s="127"/>
      <c r="F33" s="26" t="s">
        <v>26</v>
      </c>
      <c r="G33" s="128" t="s">
        <v>63</v>
      </c>
      <c r="H33" s="128"/>
      <c r="I33" s="128"/>
      <c r="J33" s="27">
        <v>200</v>
      </c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78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78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78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78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78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78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78"/>
      <c r="G40" s="126" t="s">
        <v>32</v>
      </c>
      <c r="H40" s="126"/>
      <c r="I40" s="126"/>
      <c r="J40" s="29">
        <f>SUM(J27:J39)</f>
        <v>660</v>
      </c>
      <c r="K40" s="83"/>
      <c r="L40" s="80" t="s">
        <v>33</v>
      </c>
      <c r="M40" s="111">
        <f>(D24*F24)+(D25*F25)</f>
        <v>1194.27</v>
      </c>
      <c r="N40" s="112"/>
    </row>
    <row r="41" spans="1:15" ht="11.25" customHeight="1">
      <c r="A41" s="5"/>
      <c r="B41" s="5"/>
      <c r="C41" s="6"/>
      <c r="F41" s="78"/>
      <c r="G41" s="99" t="s">
        <v>34</v>
      </c>
      <c r="H41" s="99"/>
      <c r="I41" s="99"/>
      <c r="J41" s="79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78"/>
      <c r="G42" s="99" t="s">
        <v>37</v>
      </c>
      <c r="H42" s="99"/>
      <c r="I42" s="99"/>
      <c r="J42" s="33">
        <f>J40/J41</f>
        <v>69.473684210526315</v>
      </c>
      <c r="K42" s="119" t="s">
        <v>38</v>
      </c>
      <c r="L42" s="122"/>
      <c r="M42" s="123">
        <f>365*4</f>
        <v>1460</v>
      </c>
      <c r="N42" s="124"/>
    </row>
    <row r="43" spans="1:15" ht="15" customHeight="1">
      <c r="A43" s="5"/>
      <c r="B43" s="5"/>
      <c r="C43" s="6"/>
      <c r="F43" s="78"/>
      <c r="G43" s="99" t="s">
        <v>39</v>
      </c>
      <c r="H43" s="99"/>
      <c r="I43" s="99"/>
      <c r="J43" s="34">
        <v>22</v>
      </c>
      <c r="K43" s="83"/>
      <c r="L43" s="35" t="s">
        <v>29</v>
      </c>
      <c r="M43" s="120">
        <f>J42*J43</f>
        <v>1528.421052631579</v>
      </c>
      <c r="N43" s="121"/>
    </row>
    <row r="44" spans="1:15" ht="11.25" customHeight="1">
      <c r="A44" s="5"/>
      <c r="B44" s="5"/>
      <c r="C44" s="6"/>
      <c r="F44" s="78"/>
      <c r="G44" s="78"/>
      <c r="I44" s="79"/>
      <c r="K44" s="119" t="s">
        <v>40</v>
      </c>
      <c r="L44" s="119"/>
      <c r="M44" s="111">
        <f>250</f>
        <v>250</v>
      </c>
      <c r="N44" s="112"/>
    </row>
    <row r="45" spans="1:15">
      <c r="A45" s="5"/>
      <c r="B45" s="5"/>
      <c r="C45" s="6"/>
      <c r="F45" s="78"/>
      <c r="G45" s="78"/>
      <c r="H45" s="79"/>
      <c r="I45" s="79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83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83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4432.6910526315787</v>
      </c>
      <c r="N47" s="121"/>
    </row>
    <row r="48" spans="1:15">
      <c r="A48" s="5"/>
      <c r="B48" s="5"/>
      <c r="E48" s="83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83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83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77"/>
      <c r="C59" s="78"/>
      <c r="D59" s="78"/>
      <c r="E59" s="78"/>
      <c r="F59" s="78"/>
      <c r="G59" s="78"/>
      <c r="I59" s="78"/>
      <c r="J59" s="78"/>
      <c r="K59" s="78"/>
      <c r="L59" s="78"/>
      <c r="M59" s="78"/>
      <c r="N59" s="81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82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51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1BF8-12CA-43AF-A6ED-DEB14F7C823F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10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79"/>
      <c r="M4" s="79"/>
      <c r="N4" s="9" t="s">
        <v>2</v>
      </c>
    </row>
    <row r="5" spans="1:19">
      <c r="A5" s="5"/>
      <c r="B5" s="5"/>
      <c r="G5" s="10"/>
      <c r="L5" s="79"/>
      <c r="M5" s="79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78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3582.81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82"/>
      <c r="B11" s="161">
        <f>$M$9</f>
        <v>3582.81</v>
      </c>
      <c r="C11" s="162"/>
      <c r="D11" s="163" t="s">
        <v>95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91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23</v>
      </c>
      <c r="F16" s="78" t="s">
        <v>5</v>
      </c>
      <c r="G16" s="153" t="s">
        <v>10</v>
      </c>
      <c r="H16" s="103"/>
      <c r="I16" s="78" t="s">
        <v>11</v>
      </c>
      <c r="J16" s="17">
        <v>24</v>
      </c>
      <c r="K16" s="78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78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1</v>
      </c>
      <c r="E24" s="78" t="s">
        <v>26</v>
      </c>
      <c r="F24" s="131">
        <v>2388.54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78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78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78" t="s">
        <v>26</v>
      </c>
      <c r="G27" s="128" t="s">
        <v>72</v>
      </c>
      <c r="H27" s="128"/>
      <c r="I27" s="128"/>
      <c r="J27" s="24"/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72</v>
      </c>
      <c r="D28" s="128"/>
      <c r="E28" s="128"/>
      <c r="F28" s="78" t="s">
        <v>26</v>
      </c>
      <c r="G28" s="128" t="s">
        <v>92</v>
      </c>
      <c r="H28" s="128"/>
      <c r="I28" s="128"/>
      <c r="J28" s="24"/>
      <c r="K28" s="4" t="s">
        <v>31</v>
      </c>
      <c r="N28" s="25"/>
    </row>
    <row r="29" spans="1:14">
      <c r="A29" s="5"/>
      <c r="B29" s="5" t="s">
        <v>5</v>
      </c>
      <c r="C29" s="128" t="s">
        <v>92</v>
      </c>
      <c r="D29" s="128"/>
      <c r="E29" s="128"/>
      <c r="F29" s="78" t="s">
        <v>26</v>
      </c>
      <c r="G29" s="128" t="s">
        <v>30</v>
      </c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 t="s">
        <v>63</v>
      </c>
      <c r="D30" s="128"/>
      <c r="E30" s="128"/>
      <c r="F30" s="78" t="s">
        <v>26</v>
      </c>
      <c r="G30" s="128" t="s">
        <v>63</v>
      </c>
      <c r="H30" s="128"/>
      <c r="I30" s="128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78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78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78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78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78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78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78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78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78"/>
      <c r="G40" s="126" t="s">
        <v>32</v>
      </c>
      <c r="H40" s="126"/>
      <c r="I40" s="126"/>
      <c r="J40" s="29">
        <f>SUM(J27:J39)</f>
        <v>0</v>
      </c>
      <c r="K40" s="83"/>
      <c r="L40" s="80" t="s">
        <v>33</v>
      </c>
      <c r="M40" s="111">
        <f>(D24*F24)+(D25*F25)</f>
        <v>3582.81</v>
      </c>
      <c r="N40" s="112"/>
    </row>
    <row r="41" spans="1:15" ht="11.25" customHeight="1">
      <c r="A41" s="5"/>
      <c r="B41" s="5"/>
      <c r="C41" s="6"/>
      <c r="F41" s="78"/>
      <c r="G41" s="99" t="s">
        <v>34</v>
      </c>
      <c r="H41" s="99"/>
      <c r="I41" s="99"/>
      <c r="J41" s="79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78"/>
      <c r="G42" s="99" t="s">
        <v>37</v>
      </c>
      <c r="H42" s="99"/>
      <c r="I42" s="99"/>
      <c r="J42" s="33">
        <f>J40/J41</f>
        <v>0</v>
      </c>
      <c r="K42" s="119" t="s">
        <v>38</v>
      </c>
      <c r="L42" s="122"/>
      <c r="M42" s="123"/>
      <c r="N42" s="124"/>
    </row>
    <row r="43" spans="1:15" ht="15" customHeight="1">
      <c r="A43" s="5"/>
      <c r="B43" s="5"/>
      <c r="C43" s="6"/>
      <c r="F43" s="78"/>
      <c r="G43" s="99" t="s">
        <v>39</v>
      </c>
      <c r="H43" s="99"/>
      <c r="I43" s="99"/>
      <c r="J43" s="34">
        <v>22</v>
      </c>
      <c r="K43" s="83"/>
      <c r="L43" s="35" t="s">
        <v>29</v>
      </c>
      <c r="M43" s="120">
        <f>J42*J43</f>
        <v>0</v>
      </c>
      <c r="N43" s="121"/>
    </row>
    <row r="44" spans="1:15" ht="11.25" customHeight="1">
      <c r="A44" s="5"/>
      <c r="B44" s="5"/>
      <c r="C44" s="6"/>
      <c r="F44" s="78"/>
      <c r="G44" s="78"/>
      <c r="I44" s="79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78"/>
      <c r="G45" s="78"/>
      <c r="H45" s="79"/>
      <c r="I45" s="79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83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83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3582.81</v>
      </c>
      <c r="N47" s="121"/>
    </row>
    <row r="48" spans="1:15">
      <c r="A48" s="5"/>
      <c r="B48" s="5"/>
      <c r="E48" s="83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83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83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77"/>
      <c r="C59" s="78"/>
      <c r="D59" s="78"/>
      <c r="E59" s="78"/>
      <c r="F59" s="78"/>
      <c r="G59" s="78"/>
      <c r="I59" s="78"/>
      <c r="J59" s="78"/>
      <c r="K59" s="78"/>
      <c r="L59" s="78"/>
      <c r="M59" s="78"/>
      <c r="N59" s="81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107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96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6021-5ECB-4288-AFD9-924F0FA76ADF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9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79"/>
      <c r="M4" s="79"/>
      <c r="N4" s="9" t="s">
        <v>2</v>
      </c>
    </row>
    <row r="5" spans="1:19">
      <c r="A5" s="5"/>
      <c r="B5" s="5"/>
      <c r="G5" s="10"/>
      <c r="L5" s="79"/>
      <c r="M5" s="79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78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6362.0731578947361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82"/>
      <c r="B11" s="161">
        <f>$M$9</f>
        <v>6362.0731578947361</v>
      </c>
      <c r="C11" s="162"/>
      <c r="D11" s="163" t="s">
        <v>93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91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23</v>
      </c>
      <c r="F16" s="78" t="s">
        <v>5</v>
      </c>
      <c r="G16" s="153" t="s">
        <v>10</v>
      </c>
      <c r="H16" s="103"/>
      <c r="I16" s="78" t="s">
        <v>11</v>
      </c>
      <c r="J16" s="17">
        <v>24</v>
      </c>
      <c r="K16" s="78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/>
      <c r="L18" s="155" t="s">
        <v>17</v>
      </c>
      <c r="M18" s="157"/>
      <c r="N18" s="18"/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78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1</v>
      </c>
      <c r="E24" s="78" t="s">
        <v>26</v>
      </c>
      <c r="F24" s="131">
        <v>2388.54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1</v>
      </c>
      <c r="E25" s="78" t="s">
        <v>26</v>
      </c>
      <c r="F25" s="133">
        <v>1194.27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78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78" t="s">
        <v>26</v>
      </c>
      <c r="G27" s="128" t="s">
        <v>72</v>
      </c>
      <c r="H27" s="128"/>
      <c r="I27" s="128"/>
      <c r="J27" s="24">
        <v>435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72</v>
      </c>
      <c r="D28" s="128"/>
      <c r="E28" s="128"/>
      <c r="F28" s="78" t="s">
        <v>26</v>
      </c>
      <c r="G28" s="128" t="s">
        <v>92</v>
      </c>
      <c r="H28" s="128"/>
      <c r="I28" s="128"/>
      <c r="J28" s="24">
        <v>128</v>
      </c>
      <c r="K28" s="4" t="s">
        <v>31</v>
      </c>
      <c r="N28" s="25"/>
    </row>
    <row r="29" spans="1:14">
      <c r="A29" s="5"/>
      <c r="B29" s="5" t="s">
        <v>5</v>
      </c>
      <c r="C29" s="128" t="s">
        <v>92</v>
      </c>
      <c r="D29" s="128"/>
      <c r="E29" s="128"/>
      <c r="F29" s="78" t="s">
        <v>26</v>
      </c>
      <c r="G29" s="128" t="s">
        <v>30</v>
      </c>
      <c r="H29" s="128"/>
      <c r="I29" s="128"/>
      <c r="J29" s="24">
        <v>336</v>
      </c>
      <c r="K29" s="4" t="s">
        <v>31</v>
      </c>
      <c r="N29" s="12"/>
    </row>
    <row r="30" spans="1:14">
      <c r="A30" s="5"/>
      <c r="B30" s="5" t="s">
        <v>5</v>
      </c>
      <c r="C30" s="128" t="s">
        <v>63</v>
      </c>
      <c r="D30" s="128"/>
      <c r="E30" s="128"/>
      <c r="F30" s="78" t="s">
        <v>26</v>
      </c>
      <c r="G30" s="128" t="s">
        <v>63</v>
      </c>
      <c r="H30" s="128"/>
      <c r="I30" s="128"/>
      <c r="J30" s="24">
        <v>150</v>
      </c>
      <c r="K30" s="4" t="s">
        <v>31</v>
      </c>
      <c r="N30" s="12"/>
    </row>
    <row r="31" spans="1:14" ht="11.25" customHeight="1">
      <c r="A31" s="5"/>
      <c r="B31" s="5" t="s">
        <v>5</v>
      </c>
      <c r="C31" s="128"/>
      <c r="D31" s="128"/>
      <c r="E31" s="128"/>
      <c r="F31" s="78" t="s">
        <v>26</v>
      </c>
      <c r="G31" s="128"/>
      <c r="H31" s="128"/>
      <c r="I31" s="128"/>
      <c r="J31" s="24"/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78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78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78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78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78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78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78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78"/>
      <c r="G40" s="126" t="s">
        <v>32</v>
      </c>
      <c r="H40" s="126"/>
      <c r="I40" s="126"/>
      <c r="J40" s="29">
        <f>SUM(J27:J39)</f>
        <v>1049</v>
      </c>
      <c r="K40" s="83"/>
      <c r="L40" s="80" t="s">
        <v>33</v>
      </c>
      <c r="M40" s="111">
        <f>(D24*F24)+(D25*F25)</f>
        <v>3582.81</v>
      </c>
      <c r="N40" s="112"/>
    </row>
    <row r="41" spans="1:15" ht="11.25" customHeight="1">
      <c r="A41" s="5"/>
      <c r="B41" s="5"/>
      <c r="C41" s="6"/>
      <c r="F41" s="78"/>
      <c r="G41" s="99" t="s">
        <v>34</v>
      </c>
      <c r="H41" s="99"/>
      <c r="I41" s="99"/>
      <c r="J41" s="79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78"/>
      <c r="G42" s="99" t="s">
        <v>37</v>
      </c>
      <c r="H42" s="99"/>
      <c r="I42" s="99"/>
      <c r="J42" s="33">
        <f>J40/J41</f>
        <v>110.42105263157895</v>
      </c>
      <c r="K42" s="119" t="s">
        <v>38</v>
      </c>
      <c r="L42" s="122"/>
      <c r="M42" s="123">
        <v>350</v>
      </c>
      <c r="N42" s="124"/>
    </row>
    <row r="43" spans="1:15" ht="15" customHeight="1">
      <c r="A43" s="5"/>
      <c r="B43" s="5"/>
      <c r="C43" s="6"/>
      <c r="F43" s="78"/>
      <c r="G43" s="99" t="s">
        <v>39</v>
      </c>
      <c r="H43" s="99"/>
      <c r="I43" s="99"/>
      <c r="J43" s="34">
        <v>22</v>
      </c>
      <c r="K43" s="83"/>
      <c r="L43" s="35" t="s">
        <v>29</v>
      </c>
      <c r="M43" s="120">
        <f>J42*J43</f>
        <v>2429.2631578947367</v>
      </c>
      <c r="N43" s="121"/>
    </row>
    <row r="44" spans="1:15" ht="11.25" customHeight="1">
      <c r="A44" s="5"/>
      <c r="B44" s="5"/>
      <c r="C44" s="6"/>
      <c r="F44" s="78"/>
      <c r="G44" s="78"/>
      <c r="I44" s="79"/>
      <c r="K44" s="119" t="s">
        <v>40</v>
      </c>
      <c r="L44" s="119"/>
      <c r="M44" s="111"/>
      <c r="N44" s="112"/>
    </row>
    <row r="45" spans="1:15">
      <c r="A45" s="5"/>
      <c r="B45" s="5"/>
      <c r="C45" s="6"/>
      <c r="F45" s="78"/>
      <c r="G45" s="78"/>
      <c r="H45" s="79"/>
      <c r="I45" s="79"/>
      <c r="J45" s="35"/>
      <c r="K45" s="35"/>
      <c r="L45" s="35" t="s">
        <v>41</v>
      </c>
      <c r="M45" s="111"/>
      <c r="N45" s="112"/>
    </row>
    <row r="46" spans="1:15">
      <c r="A46" s="5"/>
      <c r="B46" s="5"/>
      <c r="E46" s="83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83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6362.0731578947361</v>
      </c>
      <c r="N47" s="121"/>
    </row>
    <row r="48" spans="1:15">
      <c r="A48" s="5"/>
      <c r="B48" s="5"/>
      <c r="E48" s="83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83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83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77"/>
      <c r="C59" s="78"/>
      <c r="D59" s="78"/>
      <c r="E59" s="78"/>
      <c r="F59" s="78"/>
      <c r="G59" s="78"/>
      <c r="I59" s="78"/>
      <c r="J59" s="78"/>
      <c r="K59" s="78"/>
      <c r="L59" s="78"/>
      <c r="M59" s="78"/>
      <c r="N59" s="81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65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94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5817-384D-4871-8F64-3AEF34012012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1">
        <v>8</v>
      </c>
      <c r="N2" s="143"/>
    </row>
    <row r="3" spans="1:19">
      <c r="A3" s="5"/>
      <c r="B3" s="5"/>
      <c r="L3" s="116" t="s">
        <v>1</v>
      </c>
      <c r="M3" s="158"/>
      <c r="N3" s="7">
        <v>7862</v>
      </c>
    </row>
    <row r="4" spans="1:19">
      <c r="A4" s="5"/>
      <c r="B4" s="5"/>
      <c r="L4" s="72"/>
      <c r="M4" s="72"/>
      <c r="N4" s="9" t="s">
        <v>2</v>
      </c>
    </row>
    <row r="5" spans="1:19">
      <c r="A5" s="5"/>
      <c r="B5" s="5"/>
      <c r="G5" s="10"/>
      <c r="L5" s="72"/>
      <c r="M5" s="72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20</v>
      </c>
      <c r="K8" s="71" t="s">
        <v>5</v>
      </c>
      <c r="L8" s="103" t="s">
        <v>10</v>
      </c>
      <c r="M8" s="103"/>
      <c r="N8" s="12">
        <v>2024</v>
      </c>
    </row>
    <row r="9" spans="1:19" ht="15" customHeight="1">
      <c r="A9" s="5"/>
      <c r="B9" s="5"/>
      <c r="K9" s="99" t="s">
        <v>6</v>
      </c>
      <c r="L9" s="99"/>
      <c r="M9" s="159">
        <f>M47</f>
        <v>21757.083157894736</v>
      </c>
      <c r="N9" s="160"/>
    </row>
    <row r="10" spans="1:19" ht="13.5" customHeight="1">
      <c r="A10" s="5"/>
      <c r="B10" s="5" t="s">
        <v>7</v>
      </c>
      <c r="N10" s="12"/>
    </row>
    <row r="11" spans="1:19" ht="11.25" customHeight="1">
      <c r="A11" s="75"/>
      <c r="B11" s="161">
        <f>$M$9</f>
        <v>21757.083157894736</v>
      </c>
      <c r="C11" s="162"/>
      <c r="D11" s="163" t="s">
        <v>89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9" t="s">
        <v>90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9" ht="11.25" customHeight="1">
      <c r="A14" s="5"/>
      <c r="B14" s="15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9" ht="11.25" customHeight="1">
      <c r="A15" s="5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  <c r="S15" s="4" t="s">
        <v>9</v>
      </c>
    </row>
    <row r="16" spans="1:19" ht="11.25" customHeight="1">
      <c r="A16" s="5"/>
      <c r="B16" s="5"/>
      <c r="E16" s="17">
        <v>21</v>
      </c>
      <c r="F16" s="71" t="s">
        <v>5</v>
      </c>
      <c r="G16" s="153" t="s">
        <v>10</v>
      </c>
      <c r="H16" s="103"/>
      <c r="I16" s="71" t="s">
        <v>11</v>
      </c>
      <c r="J16" s="17">
        <v>24</v>
      </c>
      <c r="K16" s="71" t="s">
        <v>12</v>
      </c>
      <c r="L16" s="153" t="s">
        <v>10</v>
      </c>
      <c r="M16" s="103"/>
      <c r="N16" s="12">
        <v>2024</v>
      </c>
    </row>
    <row r="17" spans="1:14" ht="12" customHeight="1" thickBot="1">
      <c r="A17" s="5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ht="12" customHeight="1" thickBot="1">
      <c r="A18" s="5"/>
      <c r="B18" s="98" t="s">
        <v>13</v>
      </c>
      <c r="C18" s="154"/>
      <c r="D18" s="18"/>
      <c r="E18" s="155" t="s">
        <v>14</v>
      </c>
      <c r="F18" s="156"/>
      <c r="G18" s="157"/>
      <c r="H18" s="18" t="s">
        <v>15</v>
      </c>
      <c r="I18" s="155" t="s">
        <v>16</v>
      </c>
      <c r="J18" s="157"/>
      <c r="K18" s="18" t="s">
        <v>15</v>
      </c>
      <c r="L18" s="155" t="s">
        <v>17</v>
      </c>
      <c r="M18" s="157"/>
      <c r="N18" s="18" t="s">
        <v>55</v>
      </c>
    </row>
    <row r="19" spans="1:14">
      <c r="A19" s="5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ht="12.75" customHeight="1">
      <c r="A20" s="5"/>
      <c r="B20" s="138"/>
      <c r="C20" s="139"/>
      <c r="D20" s="139"/>
      <c r="E20" s="140"/>
      <c r="F20" s="141"/>
      <c r="G20" s="125"/>
      <c r="H20" s="125"/>
      <c r="I20" s="142"/>
      <c r="J20" s="141"/>
      <c r="K20" s="142"/>
      <c r="L20" s="141"/>
      <c r="M20" s="125"/>
      <c r="N20" s="143"/>
    </row>
    <row r="21" spans="1:14">
      <c r="A21" s="5"/>
      <c r="B21" s="144" t="s">
        <v>18</v>
      </c>
      <c r="C21" s="145"/>
      <c r="D21" s="145"/>
      <c r="E21" s="146"/>
      <c r="F21" s="147" t="s">
        <v>19</v>
      </c>
      <c r="G21" s="145"/>
      <c r="H21" s="145"/>
      <c r="I21" s="146"/>
      <c r="J21" s="147" t="s">
        <v>20</v>
      </c>
      <c r="K21" s="146"/>
      <c r="L21" s="147" t="s">
        <v>21</v>
      </c>
      <c r="M21" s="145"/>
      <c r="N21" s="148"/>
    </row>
    <row r="22" spans="1:14">
      <c r="A22" s="5"/>
      <c r="B22" s="20" t="s">
        <v>22</v>
      </c>
      <c r="E22" s="10"/>
      <c r="N22" s="12"/>
    </row>
    <row r="23" spans="1:14">
      <c r="A23" s="5"/>
      <c r="B23" s="5"/>
      <c r="C23" s="4" t="s">
        <v>23</v>
      </c>
      <c r="E23" s="71"/>
      <c r="F23" s="103" t="s">
        <v>24</v>
      </c>
      <c r="G23" s="103"/>
      <c r="J23" s="10"/>
      <c r="N23" s="12"/>
    </row>
    <row r="24" spans="1:14">
      <c r="A24" s="5"/>
      <c r="B24" s="5" t="s">
        <v>25</v>
      </c>
      <c r="D24" s="21">
        <v>2</v>
      </c>
      <c r="E24" s="71" t="s">
        <v>26</v>
      </c>
      <c r="F24" s="131">
        <v>4559.9399999999996</v>
      </c>
      <c r="G24" s="132"/>
      <c r="H24" s="4" t="s">
        <v>27</v>
      </c>
      <c r="J24" s="22"/>
      <c r="M24" s="129"/>
      <c r="N24" s="130"/>
    </row>
    <row r="25" spans="1:14">
      <c r="A25" s="5"/>
      <c r="B25" s="5" t="s">
        <v>25</v>
      </c>
      <c r="D25" s="21">
        <v>2</v>
      </c>
      <c r="E25" s="71" t="s">
        <v>26</v>
      </c>
      <c r="F25" s="133">
        <f>2279.97+1411</f>
        <v>3690.97</v>
      </c>
      <c r="G25" s="133"/>
      <c r="H25" s="4" t="s">
        <v>28</v>
      </c>
      <c r="J25" s="10"/>
      <c r="M25" s="129"/>
      <c r="N25" s="130"/>
    </row>
    <row r="26" spans="1:14">
      <c r="A26" s="5"/>
      <c r="B26" s="20" t="s">
        <v>29</v>
      </c>
      <c r="D26" s="23"/>
      <c r="E26" s="71"/>
      <c r="F26" s="134"/>
      <c r="G26" s="134"/>
      <c r="M26" s="129"/>
      <c r="N26" s="130"/>
    </row>
    <row r="27" spans="1:14">
      <c r="A27" s="5"/>
      <c r="B27" s="5" t="s">
        <v>5</v>
      </c>
      <c r="C27" s="128" t="s">
        <v>30</v>
      </c>
      <c r="D27" s="128"/>
      <c r="E27" s="128"/>
      <c r="F27" s="71" t="s">
        <v>26</v>
      </c>
      <c r="G27" s="128" t="s">
        <v>56</v>
      </c>
      <c r="H27" s="128"/>
      <c r="I27" s="128"/>
      <c r="J27" s="24">
        <v>115</v>
      </c>
      <c r="K27" s="4" t="s">
        <v>31</v>
      </c>
      <c r="M27" s="129"/>
      <c r="N27" s="130"/>
    </row>
    <row r="28" spans="1:14">
      <c r="A28" s="5"/>
      <c r="B28" s="5" t="s">
        <v>5</v>
      </c>
      <c r="C28" s="128" t="s">
        <v>57</v>
      </c>
      <c r="D28" s="128"/>
      <c r="E28" s="128"/>
      <c r="F28" s="71" t="s">
        <v>26</v>
      </c>
      <c r="G28" s="128" t="s">
        <v>30</v>
      </c>
      <c r="H28" s="128"/>
      <c r="I28" s="128"/>
      <c r="J28" s="24">
        <v>115</v>
      </c>
      <c r="K28" s="4" t="s">
        <v>31</v>
      </c>
      <c r="N28" s="25"/>
    </row>
    <row r="29" spans="1:14">
      <c r="A29" s="5"/>
      <c r="B29" s="5" t="s">
        <v>5</v>
      </c>
      <c r="C29" s="128"/>
      <c r="D29" s="128"/>
      <c r="E29" s="128"/>
      <c r="F29" s="71" t="s">
        <v>26</v>
      </c>
      <c r="G29" s="128"/>
      <c r="H29" s="128"/>
      <c r="I29" s="128"/>
      <c r="J29" s="24"/>
      <c r="K29" s="4" t="s">
        <v>31</v>
      </c>
      <c r="N29" s="12"/>
    </row>
    <row r="30" spans="1:14">
      <c r="A30" s="5"/>
      <c r="B30" s="5" t="s">
        <v>5</v>
      </c>
      <c r="C30" s="128" t="s">
        <v>30</v>
      </c>
      <c r="D30" s="128"/>
      <c r="E30" s="128"/>
      <c r="F30" s="71" t="s">
        <v>26</v>
      </c>
      <c r="G30" s="128" t="s">
        <v>56</v>
      </c>
      <c r="H30" s="128"/>
      <c r="I30" s="128"/>
      <c r="J30" s="24">
        <v>115</v>
      </c>
      <c r="K30" s="4" t="s">
        <v>31</v>
      </c>
      <c r="N30" s="12"/>
    </row>
    <row r="31" spans="1:14" ht="11.25" customHeight="1">
      <c r="A31" s="5"/>
      <c r="B31" s="5" t="s">
        <v>5</v>
      </c>
      <c r="C31" s="128" t="s">
        <v>57</v>
      </c>
      <c r="D31" s="128"/>
      <c r="E31" s="128"/>
      <c r="F31" s="71" t="s">
        <v>26</v>
      </c>
      <c r="G31" s="128" t="s">
        <v>30</v>
      </c>
      <c r="H31" s="128"/>
      <c r="I31" s="128"/>
      <c r="J31" s="24">
        <v>115</v>
      </c>
      <c r="K31" s="4" t="s">
        <v>31</v>
      </c>
      <c r="N31" s="12"/>
    </row>
    <row r="32" spans="1:14">
      <c r="A32" s="5"/>
      <c r="B32" s="5" t="s">
        <v>5</v>
      </c>
      <c r="C32" s="103"/>
      <c r="D32" s="103"/>
      <c r="E32" s="103"/>
      <c r="F32" s="71" t="s">
        <v>26</v>
      </c>
      <c r="G32" s="103"/>
      <c r="H32" s="103"/>
      <c r="I32" s="103"/>
      <c r="J32" s="24"/>
      <c r="K32" s="4" t="s">
        <v>31</v>
      </c>
      <c r="N32" s="12"/>
    </row>
    <row r="33" spans="1:15" ht="11.25" customHeight="1">
      <c r="A33" s="5"/>
      <c r="B33" s="5" t="s">
        <v>5</v>
      </c>
      <c r="C33" s="127"/>
      <c r="D33" s="127"/>
      <c r="E33" s="127"/>
      <c r="F33" s="26" t="s">
        <v>26</v>
      </c>
      <c r="G33" s="128"/>
      <c r="H33" s="128"/>
      <c r="I33" s="128"/>
      <c r="J33" s="27"/>
      <c r="K33" s="4" t="s">
        <v>31</v>
      </c>
      <c r="N33" s="12"/>
    </row>
    <row r="34" spans="1:15">
      <c r="A34" s="5"/>
      <c r="B34" s="5" t="s">
        <v>5</v>
      </c>
      <c r="C34" s="103"/>
      <c r="D34" s="103"/>
      <c r="E34" s="103"/>
      <c r="F34" s="71" t="s">
        <v>26</v>
      </c>
      <c r="G34" s="103"/>
      <c r="H34" s="103"/>
      <c r="I34" s="103"/>
      <c r="J34" s="24"/>
      <c r="K34" s="4" t="s">
        <v>31</v>
      </c>
      <c r="N34" s="12"/>
    </row>
    <row r="35" spans="1:15">
      <c r="A35" s="5"/>
      <c r="B35" s="5"/>
      <c r="C35" s="103"/>
      <c r="D35" s="103"/>
      <c r="E35" s="103"/>
      <c r="F35" s="71" t="s">
        <v>26</v>
      </c>
      <c r="G35" s="103"/>
      <c r="H35" s="103"/>
      <c r="I35" s="103"/>
      <c r="J35" s="24"/>
      <c r="K35" s="4" t="s">
        <v>31</v>
      </c>
      <c r="N35" s="12"/>
    </row>
    <row r="36" spans="1:15">
      <c r="A36" s="5"/>
      <c r="B36" s="5"/>
      <c r="C36" s="103"/>
      <c r="D36" s="103"/>
      <c r="E36" s="103"/>
      <c r="F36" s="71" t="s">
        <v>26</v>
      </c>
      <c r="G36" s="103"/>
      <c r="H36" s="103"/>
      <c r="I36" s="103"/>
      <c r="J36" s="24"/>
      <c r="K36" s="4" t="s">
        <v>31</v>
      </c>
      <c r="N36" s="12"/>
    </row>
    <row r="37" spans="1:15">
      <c r="A37" s="5"/>
      <c r="B37" s="5"/>
      <c r="C37" s="103"/>
      <c r="D37" s="103"/>
      <c r="E37" s="103"/>
      <c r="F37" s="71" t="s">
        <v>26</v>
      </c>
      <c r="G37" s="103"/>
      <c r="H37" s="103"/>
      <c r="I37" s="103"/>
      <c r="J37" s="24"/>
      <c r="K37" s="4" t="s">
        <v>31</v>
      </c>
      <c r="N37" s="12"/>
    </row>
    <row r="38" spans="1:15">
      <c r="A38" s="5"/>
      <c r="B38" s="5"/>
      <c r="C38" s="103"/>
      <c r="D38" s="103"/>
      <c r="E38" s="103"/>
      <c r="F38" s="71" t="s">
        <v>26</v>
      </c>
      <c r="G38" s="103"/>
      <c r="H38" s="103"/>
      <c r="I38" s="103"/>
      <c r="J38" s="24"/>
      <c r="K38" s="4" t="s">
        <v>31</v>
      </c>
      <c r="N38" s="12"/>
    </row>
    <row r="39" spans="1:15">
      <c r="A39" s="5"/>
      <c r="B39" s="5"/>
      <c r="C39" s="125"/>
      <c r="D39" s="125"/>
      <c r="E39" s="125"/>
      <c r="F39" s="71" t="s">
        <v>26</v>
      </c>
      <c r="G39" s="125"/>
      <c r="H39" s="125"/>
      <c r="I39" s="125"/>
      <c r="J39" s="28"/>
      <c r="K39" s="4" t="s">
        <v>31</v>
      </c>
      <c r="N39" s="12"/>
    </row>
    <row r="40" spans="1:15" ht="22.5">
      <c r="A40" s="5"/>
      <c r="B40" s="5"/>
      <c r="C40" s="6"/>
      <c r="F40" s="71"/>
      <c r="G40" s="126" t="s">
        <v>32</v>
      </c>
      <c r="H40" s="126"/>
      <c r="I40" s="126"/>
      <c r="J40" s="29">
        <f>SUM(J27:J39)</f>
        <v>460</v>
      </c>
      <c r="K40" s="76"/>
      <c r="L40" s="73" t="s">
        <v>33</v>
      </c>
      <c r="M40" s="111">
        <f>(D24*F24)+(D25*F25)</f>
        <v>16501.82</v>
      </c>
      <c r="N40" s="112"/>
    </row>
    <row r="41" spans="1:15" ht="11.25" customHeight="1">
      <c r="A41" s="5"/>
      <c r="B41" s="5"/>
      <c r="C41" s="6"/>
      <c r="F41" s="71"/>
      <c r="G41" s="99" t="s">
        <v>34</v>
      </c>
      <c r="H41" s="99"/>
      <c r="I41" s="99"/>
      <c r="J41" s="72">
        <v>9.5</v>
      </c>
      <c r="K41" s="119" t="s">
        <v>35</v>
      </c>
      <c r="L41" s="122"/>
      <c r="M41" s="123" t="s">
        <v>36</v>
      </c>
      <c r="N41" s="124"/>
    </row>
    <row r="42" spans="1:15" ht="10.5" customHeight="1">
      <c r="A42" s="5"/>
      <c r="B42" s="5"/>
      <c r="C42" s="6"/>
      <c r="F42" s="71"/>
      <c r="G42" s="99" t="s">
        <v>37</v>
      </c>
      <c r="H42" s="99"/>
      <c r="I42" s="99"/>
      <c r="J42" s="33">
        <f>J40/J41</f>
        <v>48.421052631578945</v>
      </c>
      <c r="K42" s="119" t="s">
        <v>38</v>
      </c>
      <c r="L42" s="122"/>
      <c r="M42" s="123">
        <f>365*4</f>
        <v>1460</v>
      </c>
      <c r="N42" s="124"/>
    </row>
    <row r="43" spans="1:15" ht="15" customHeight="1">
      <c r="A43" s="5"/>
      <c r="B43" s="5"/>
      <c r="C43" s="6"/>
      <c r="F43" s="71"/>
      <c r="G43" s="99" t="s">
        <v>39</v>
      </c>
      <c r="H43" s="99"/>
      <c r="I43" s="99"/>
      <c r="J43" s="34">
        <v>22</v>
      </c>
      <c r="K43" s="76"/>
      <c r="L43" s="35" t="s">
        <v>29</v>
      </c>
      <c r="M43" s="120">
        <f>J42*J43</f>
        <v>1065.2631578947369</v>
      </c>
      <c r="N43" s="121"/>
    </row>
    <row r="44" spans="1:15" ht="11.25" customHeight="1">
      <c r="A44" s="5"/>
      <c r="B44" s="5"/>
      <c r="C44" s="6"/>
      <c r="F44" s="71"/>
      <c r="G44" s="71"/>
      <c r="I44" s="72"/>
      <c r="K44" s="119" t="s">
        <v>40</v>
      </c>
      <c r="L44" s="119"/>
      <c r="M44" s="111">
        <f>230</f>
        <v>230</v>
      </c>
      <c r="N44" s="112"/>
    </row>
    <row r="45" spans="1:15">
      <c r="A45" s="5"/>
      <c r="B45" s="5"/>
      <c r="C45" s="6"/>
      <c r="F45" s="71"/>
      <c r="G45" s="71"/>
      <c r="H45" s="72"/>
      <c r="I45" s="72"/>
      <c r="J45" s="35"/>
      <c r="K45" s="35"/>
      <c r="L45" s="35" t="s">
        <v>41</v>
      </c>
      <c r="M45" s="111">
        <f>250*10</f>
        <v>2500</v>
      </c>
      <c r="N45" s="112"/>
    </row>
    <row r="46" spans="1:15">
      <c r="A46" s="5"/>
      <c r="B46" s="5"/>
      <c r="E46" s="76"/>
      <c r="F46" s="110"/>
      <c r="G46" s="110"/>
      <c r="H46" s="35"/>
      <c r="I46" s="35"/>
      <c r="J46" s="10"/>
      <c r="K46" s="119" t="s">
        <v>42</v>
      </c>
      <c r="L46" s="119" t="s">
        <v>42</v>
      </c>
      <c r="M46" s="111"/>
      <c r="N46" s="112"/>
      <c r="O46" s="36"/>
    </row>
    <row r="47" spans="1:15">
      <c r="A47" s="5"/>
      <c r="B47" s="5"/>
      <c r="E47" s="76"/>
      <c r="F47" s="110"/>
      <c r="G47" s="110"/>
      <c r="H47" s="35"/>
      <c r="I47" s="35"/>
      <c r="J47" s="35"/>
      <c r="K47" s="119" t="s">
        <v>43</v>
      </c>
      <c r="L47" s="119"/>
      <c r="M47" s="120">
        <f>SUM(M40:N46)</f>
        <v>21757.083157894736</v>
      </c>
      <c r="N47" s="121"/>
    </row>
    <row r="48" spans="1:15">
      <c r="A48" s="5"/>
      <c r="B48" s="5"/>
      <c r="E48" s="76"/>
      <c r="F48" s="110"/>
      <c r="G48" s="110"/>
      <c r="H48" s="35"/>
      <c r="I48" s="35"/>
      <c r="J48" s="35"/>
      <c r="M48" s="111"/>
      <c r="N48" s="112"/>
    </row>
    <row r="49" spans="1:14">
      <c r="A49" s="5"/>
      <c r="B49" s="5"/>
      <c r="C49" s="10"/>
      <c r="E49" s="76"/>
      <c r="F49" s="110"/>
      <c r="G49" s="110"/>
      <c r="H49" s="35"/>
      <c r="I49" s="35"/>
      <c r="J49" s="35"/>
      <c r="M49" s="113"/>
      <c r="N49" s="114"/>
    </row>
    <row r="50" spans="1:14">
      <c r="A50" s="5"/>
      <c r="B50" s="37" t="s">
        <v>44</v>
      </c>
      <c r="C50" s="38"/>
      <c r="D50" s="38"/>
      <c r="E50" s="38"/>
      <c r="F50" s="38"/>
      <c r="G50" s="39"/>
      <c r="H50" s="35"/>
      <c r="I50" s="35"/>
      <c r="J50" s="35"/>
      <c r="L50" s="76"/>
      <c r="M50" s="40"/>
      <c r="N50" s="41"/>
    </row>
    <row r="51" spans="1:14">
      <c r="A51" s="5"/>
      <c r="B51" s="42"/>
      <c r="C51" s="43"/>
      <c r="D51" s="43"/>
      <c r="E51" s="43"/>
      <c r="F51" s="43"/>
      <c r="G51" s="44"/>
      <c r="N51" s="12"/>
    </row>
    <row r="52" spans="1:14">
      <c r="A52" s="5"/>
      <c r="B52" s="45"/>
      <c r="C52" s="43"/>
      <c r="D52" s="43"/>
      <c r="E52" s="43"/>
      <c r="F52" s="43"/>
      <c r="G52" s="44"/>
      <c r="N52" s="12"/>
    </row>
    <row r="53" spans="1:14">
      <c r="A53" s="5"/>
      <c r="B53" s="45"/>
      <c r="C53" s="43"/>
      <c r="D53" s="43"/>
      <c r="E53" s="43"/>
      <c r="F53" s="43"/>
      <c r="G53" s="44"/>
      <c r="N53" s="12"/>
    </row>
    <row r="54" spans="1:14">
      <c r="A54" s="5"/>
      <c r="B54" s="45"/>
      <c r="C54" s="43"/>
      <c r="D54" s="43"/>
      <c r="E54" s="43"/>
      <c r="F54" s="43"/>
      <c r="G54" s="44"/>
      <c r="H54" s="46"/>
      <c r="N54" s="12"/>
    </row>
    <row r="55" spans="1:14">
      <c r="A55" s="5"/>
      <c r="B55" s="47"/>
      <c r="C55" s="28"/>
      <c r="D55" s="28"/>
      <c r="E55" s="28"/>
      <c r="F55" s="28"/>
      <c r="G55" s="48"/>
      <c r="N55" s="12"/>
    </row>
    <row r="56" spans="1:14">
      <c r="A56" s="5"/>
      <c r="B56" s="47"/>
      <c r="C56" s="28"/>
      <c r="D56" s="28"/>
      <c r="E56" s="28"/>
      <c r="F56" s="28"/>
      <c r="G56" s="48"/>
      <c r="N56" s="12"/>
    </row>
    <row r="57" spans="1:14">
      <c r="A57" s="5"/>
      <c r="B57" s="47"/>
      <c r="C57" s="28"/>
      <c r="D57" s="28"/>
      <c r="E57" s="28"/>
      <c r="F57" s="28"/>
      <c r="G57" s="48"/>
      <c r="N57" s="12"/>
    </row>
    <row r="58" spans="1:14">
      <c r="A58" s="5"/>
      <c r="B58" s="115" t="s">
        <v>45</v>
      </c>
      <c r="C58" s="116"/>
      <c r="D58" s="116"/>
      <c r="E58" s="116"/>
      <c r="F58" s="116"/>
      <c r="G58" s="116"/>
      <c r="I58" s="117" t="s">
        <v>46</v>
      </c>
      <c r="J58" s="117"/>
      <c r="K58" s="117"/>
      <c r="L58" s="117"/>
      <c r="M58" s="117"/>
      <c r="N58" s="118"/>
    </row>
    <row r="59" spans="1:14" ht="1.5" customHeight="1">
      <c r="A59" s="5"/>
      <c r="B59" s="70"/>
      <c r="C59" s="71"/>
      <c r="D59" s="71"/>
      <c r="E59" s="71"/>
      <c r="F59" s="71"/>
      <c r="G59" s="71"/>
      <c r="I59" s="71"/>
      <c r="J59" s="71"/>
      <c r="K59" s="71"/>
      <c r="L59" s="71"/>
      <c r="M59" s="71"/>
      <c r="N59" s="74"/>
    </row>
    <row r="60" spans="1:14" ht="11.25" hidden="1" customHeight="1">
      <c r="A60" s="5"/>
      <c r="B60" s="98"/>
      <c r="C60" s="99"/>
      <c r="D60" s="99"/>
      <c r="E60" s="99"/>
      <c r="F60" s="99"/>
      <c r="G60" s="99"/>
      <c r="N60" s="12"/>
    </row>
    <row r="61" spans="1:14" ht="16.5" customHeight="1">
      <c r="A61" s="5"/>
      <c r="B61" s="102" t="s">
        <v>47</v>
      </c>
      <c r="C61" s="103"/>
      <c r="D61" s="103"/>
      <c r="E61" s="103"/>
      <c r="F61" s="103"/>
      <c r="G61" s="103"/>
      <c r="I61" s="103" t="s">
        <v>88</v>
      </c>
      <c r="J61" s="103"/>
      <c r="K61" s="103"/>
      <c r="L61" s="103"/>
      <c r="M61" s="103"/>
      <c r="N61" s="104"/>
    </row>
    <row r="62" spans="1:14">
      <c r="A62" s="5"/>
      <c r="B62" s="98" t="s">
        <v>48</v>
      </c>
      <c r="C62" s="99"/>
      <c r="D62" s="99"/>
      <c r="E62" s="99"/>
      <c r="F62" s="99"/>
      <c r="G62" s="99"/>
      <c r="I62" s="105" t="s">
        <v>48</v>
      </c>
      <c r="J62" s="105"/>
      <c r="K62" s="105"/>
      <c r="L62" s="105"/>
      <c r="M62" s="105"/>
      <c r="N62" s="106"/>
    </row>
    <row r="63" spans="1:14" ht="26.25" customHeight="1">
      <c r="A63" s="5"/>
      <c r="B63" s="107" t="s">
        <v>49</v>
      </c>
      <c r="C63" s="108"/>
      <c r="D63" s="108"/>
      <c r="E63" s="108"/>
      <c r="F63" s="108"/>
      <c r="G63" s="108"/>
      <c r="I63" s="108" t="s">
        <v>58</v>
      </c>
      <c r="J63" s="108"/>
      <c r="K63" s="108"/>
      <c r="L63" s="108"/>
      <c r="M63" s="108"/>
      <c r="N63" s="109"/>
    </row>
    <row r="64" spans="1:14" ht="2.25" customHeight="1">
      <c r="A64" s="5"/>
      <c r="B64" s="98" t="s">
        <v>50</v>
      </c>
      <c r="C64" s="99"/>
      <c r="D64" s="99"/>
      <c r="E64" s="99"/>
      <c r="F64" s="99"/>
      <c r="G64" s="99"/>
      <c r="I64" s="100" t="s">
        <v>51</v>
      </c>
      <c r="J64" s="100"/>
      <c r="K64" s="100"/>
      <c r="L64" s="100"/>
      <c r="M64" s="100"/>
      <c r="N64" s="101"/>
    </row>
    <row r="65" spans="1:14" ht="0.75" hidden="1" customHeight="1">
      <c r="A65" s="5"/>
      <c r="B65" s="5"/>
      <c r="N65" s="12"/>
    </row>
    <row r="66" spans="1:14" ht="14.25" customHeight="1" thickBot="1">
      <c r="A66" s="51"/>
      <c r="B66" s="51"/>
      <c r="C66" s="52"/>
      <c r="D66" s="52"/>
      <c r="E66" s="52"/>
      <c r="F66" s="52"/>
      <c r="G66" s="52"/>
      <c r="H66" s="52"/>
      <c r="I66" s="52" t="s">
        <v>52</v>
      </c>
      <c r="J66" s="52">
        <v>7862</v>
      </c>
      <c r="K66" s="52"/>
      <c r="L66" s="53"/>
      <c r="M66" s="53"/>
      <c r="N66" s="54"/>
    </row>
    <row r="67" spans="1:14" ht="36" customHeight="1">
      <c r="N67" s="4" t="s">
        <v>53</v>
      </c>
    </row>
    <row r="487" spans="4:4">
      <c r="D487" s="55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MAVC 16</vt:lpstr>
      <vt:lpstr>FJDDUDV 15</vt:lpstr>
      <vt:lpstr>GGA 14</vt:lpstr>
      <vt:lpstr>AGBS 13</vt:lpstr>
      <vt:lpstr>DMFM 12</vt:lpstr>
      <vt:lpstr>AZC 11</vt:lpstr>
      <vt:lpstr>MNGM 10</vt:lpstr>
      <vt:lpstr>AGBS 9</vt:lpstr>
      <vt:lpstr>FJDDUDV 8</vt:lpstr>
      <vt:lpstr>DMFM 7</vt:lpstr>
      <vt:lpstr>AZC 6</vt:lpstr>
      <vt:lpstr>GAZS 5</vt:lpstr>
      <vt:lpstr>ASM 4</vt:lpstr>
      <vt:lpstr>GGA 3</vt:lpstr>
      <vt:lpstr>AGBS 2</vt:lpstr>
      <vt:lpstr>FJDDUDV 1</vt:lpstr>
      <vt:lpstr>'AGBS 13'!Área_de_impresión</vt:lpstr>
      <vt:lpstr>'AGBS 2'!Área_de_impresión</vt:lpstr>
      <vt:lpstr>'AGBS 9'!Área_de_impresión</vt:lpstr>
      <vt:lpstr>'ASM 4'!Área_de_impresión</vt:lpstr>
      <vt:lpstr>'AZC 11'!Área_de_impresión</vt:lpstr>
      <vt:lpstr>'AZC 6'!Área_de_impresión</vt:lpstr>
      <vt:lpstr>'DMFM 12'!Área_de_impresión</vt:lpstr>
      <vt:lpstr>'DMFM 7'!Área_de_impresión</vt:lpstr>
      <vt:lpstr>'FJDDUDV 1'!Área_de_impresión</vt:lpstr>
      <vt:lpstr>'FJDDUDV 15'!Área_de_impresión</vt:lpstr>
      <vt:lpstr>'FJDDUDV 8'!Área_de_impresión</vt:lpstr>
      <vt:lpstr>'GAZS 5'!Área_de_impresión</vt:lpstr>
      <vt:lpstr>'GGA 14'!Área_de_impresión</vt:lpstr>
      <vt:lpstr>'GGA 3'!Área_de_impresión</vt:lpstr>
      <vt:lpstr>'MAVC 16'!Área_de_impresión</vt:lpstr>
      <vt:lpstr>'MNGM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2024-02-29T18:09:39Z</cp:lastPrinted>
  <dcterms:created xsi:type="dcterms:W3CDTF">2024-02-02T15:24:49Z</dcterms:created>
  <dcterms:modified xsi:type="dcterms:W3CDTF">2024-03-04T21:38:47Z</dcterms:modified>
</cp:coreProperties>
</file>