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ATICOS 2024\"/>
    </mc:Choice>
  </mc:AlternateContent>
  <xr:revisionPtr revIDLastSave="0" documentId="13_ncr:1_{3841EB97-45E9-4D37-A59D-EFC433CC2DE9}" xr6:coauthVersionLast="47" xr6:coauthVersionMax="47" xr10:uidLastSave="{00000000-0000-0000-0000-000000000000}"/>
  <bookViews>
    <workbookView xWindow="-120" yWindow="-120" windowWidth="29040" windowHeight="15720" xr2:uid="{4F3FBF03-FB1C-4D0A-9BC8-0D4CFFA5E397}"/>
  </bookViews>
  <sheets>
    <sheet name="MAVC 9" sheetId="10" r:id="rId1"/>
    <sheet name="FJDDUDV 8" sheetId="9" r:id="rId2"/>
    <sheet name="CAFF 7" sheetId="8" r:id="rId3"/>
    <sheet name="CLVV 6" sheetId="7" r:id="rId4"/>
    <sheet name="AGBS 5" sheetId="6" r:id="rId5"/>
    <sheet name="OMMH 4" sheetId="5" r:id="rId6"/>
    <sheet name="FJDDUDV 3" sheetId="4" r:id="rId7"/>
    <sheet name="LEHS 2" sheetId="2" r:id="rId8"/>
    <sheet name="DMFM 1" sheetId="1" r:id="rId9"/>
  </sheets>
  <definedNames>
    <definedName name="_xlnm.Print_Area" localSheetId="4">'AGBS 5'!$B$1:$N$66</definedName>
    <definedName name="_xlnm.Print_Area" localSheetId="2">'CAFF 7'!$B$1:$N$66</definedName>
    <definedName name="_xlnm.Print_Area" localSheetId="3">'CLVV 6'!$B$1:$N$66</definedName>
    <definedName name="_xlnm.Print_Area" localSheetId="8">'DMFM 1'!$B$1:$N$66</definedName>
    <definedName name="_xlnm.Print_Area" localSheetId="6">'FJDDUDV 3'!$B$1:$N$66</definedName>
    <definedName name="_xlnm.Print_Area" localSheetId="1">'FJDDUDV 8'!$B$1:$N$66</definedName>
    <definedName name="_xlnm.Print_Area" localSheetId="7">'LEHS 2'!$B$1:$N$66</definedName>
    <definedName name="_xlnm.Print_Area" localSheetId="0">'MAVC 9'!$B$1:$N$66</definedName>
    <definedName name="_xlnm.Print_Area" localSheetId="5">'OMMH 4'!$B$1:$N$66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0" l="1"/>
  <c r="M42" i="10"/>
  <c r="M45" i="10"/>
  <c r="M40" i="10"/>
  <c r="J40" i="10"/>
  <c r="J42" i="10" s="1"/>
  <c r="M43" i="10" s="1"/>
  <c r="M45" i="9"/>
  <c r="M45" i="8"/>
  <c r="M40" i="9"/>
  <c r="J40" i="9"/>
  <c r="J42" i="9" s="1"/>
  <c r="M43" i="9" s="1"/>
  <c r="M44" i="8"/>
  <c r="M42" i="8"/>
  <c r="M40" i="8"/>
  <c r="J40" i="8"/>
  <c r="J42" i="8" s="1"/>
  <c r="M43" i="8" s="1"/>
  <c r="M46" i="7"/>
  <c r="M45" i="7"/>
  <c r="M40" i="7"/>
  <c r="J40" i="7"/>
  <c r="J42" i="7" s="1"/>
  <c r="M43" i="7" s="1"/>
  <c r="M42" i="6"/>
  <c r="M43" i="4"/>
  <c r="M42" i="4"/>
  <c r="M43" i="5"/>
  <c r="M47" i="10" l="1"/>
  <c r="M9" i="10" s="1"/>
  <c r="B11" i="10" s="1"/>
  <c r="M47" i="9"/>
  <c r="M9" i="9" s="1"/>
  <c r="B11" i="9" s="1"/>
  <c r="M47" i="8"/>
  <c r="M9" i="8" s="1"/>
  <c r="B11" i="8" s="1"/>
  <c r="M47" i="7"/>
  <c r="M9" i="7" s="1"/>
  <c r="B11" i="7" s="1"/>
  <c r="M40" i="6"/>
  <c r="J40" i="6"/>
  <c r="J42" i="6" s="1"/>
  <c r="M43" i="6" s="1"/>
  <c r="M42" i="5"/>
  <c r="M47" i="6" l="1"/>
  <c r="M9" i="6" s="1"/>
  <c r="B11" i="6" s="1"/>
  <c r="M44" i="5"/>
  <c r="M40" i="5"/>
  <c r="J40" i="5"/>
  <c r="J42" i="5" s="1"/>
  <c r="M45" i="4"/>
  <c r="M44" i="4"/>
  <c r="M40" i="4"/>
  <c r="J40" i="4"/>
  <c r="J42" i="4" s="1"/>
  <c r="M47" i="5" l="1"/>
  <c r="M9" i="5" s="1"/>
  <c r="B11" i="5" s="1"/>
  <c r="M47" i="4"/>
  <c r="M9" i="4" s="1"/>
  <c r="B11" i="4" s="1"/>
  <c r="M42" i="2"/>
  <c r="M40" i="2"/>
  <c r="J40" i="2"/>
  <c r="J42" i="2" s="1"/>
  <c r="M43" i="2" s="1"/>
  <c r="M40" i="1"/>
  <c r="J40" i="1"/>
  <c r="J42" i="1" s="1"/>
  <c r="M43" i="1" s="1"/>
  <c r="M47" i="2" l="1"/>
  <c r="M9" i="2" s="1"/>
  <c r="B11" i="2" s="1"/>
  <c r="M47" i="1"/>
  <c r="M9" i="1" s="1"/>
  <c r="B11" i="1" s="1"/>
</calcChain>
</file>

<file path=xl/sharedStrings.xml><?xml version="1.0" encoding="utf-8"?>
<sst xmlns="http://schemas.openxmlformats.org/spreadsheetml/2006/main" count="972" uniqueCount="113">
  <si>
    <t>FOLIO</t>
  </si>
  <si>
    <t xml:space="preserve">CUENTA </t>
  </si>
  <si>
    <t>ICAI-DA-F-04</t>
  </si>
  <si>
    <t>RECIBO DE VIÁTICOS</t>
  </si>
  <si>
    <t xml:space="preserve">Ramos Arizpe Coah. </t>
  </si>
  <si>
    <t>de</t>
  </si>
  <si>
    <t>POR:</t>
  </si>
  <si>
    <t>R   E   C   I   B   I   del Instituto Coahuilense de Acceso a la Información , la cantidad de - - - - - - - - - - -- - - - - - - - - -</t>
  </si>
  <si>
    <t xml:space="preserve">por concepto de estimación de viáticos en comisión conferida para   - - - - - - - -- - - - - - - - - - - - - - - - - - - - - - - - - - - - - - - - - - - </t>
  </si>
  <si>
    <t>.</t>
  </si>
  <si>
    <t xml:space="preserve">MAYO </t>
  </si>
  <si>
    <t xml:space="preserve">AL </t>
  </si>
  <si>
    <t xml:space="preserve"> de </t>
  </si>
  <si>
    <t>Vehículo part.</t>
  </si>
  <si>
    <t xml:space="preserve">Vehículo Oficial  </t>
  </si>
  <si>
    <t>Avión</t>
  </si>
  <si>
    <t>Otro</t>
  </si>
  <si>
    <t xml:space="preserve">HONDA PAILOT </t>
  </si>
  <si>
    <t xml:space="preserve">6 CIL </t>
  </si>
  <si>
    <t>Marca</t>
  </si>
  <si>
    <t>Tipo</t>
  </si>
  <si>
    <t>Cilindros</t>
  </si>
  <si>
    <t>Placas</t>
  </si>
  <si>
    <t>Hospedaje y Alimentación</t>
  </si>
  <si>
    <t>Número de Días</t>
  </si>
  <si>
    <t>Tarifa</t>
  </si>
  <si>
    <t>Zona Única</t>
  </si>
  <si>
    <t>a</t>
  </si>
  <si>
    <t xml:space="preserve"> Diarios </t>
  </si>
  <si>
    <t xml:space="preserve">Diarios </t>
  </si>
  <si>
    <t>Combustible</t>
  </si>
  <si>
    <t xml:space="preserve">SALTILLO </t>
  </si>
  <si>
    <t>MONTERREY (HOTEL HILTON)</t>
  </si>
  <si>
    <t>Km..</t>
  </si>
  <si>
    <t>MTY (HOTEL HILTON)</t>
  </si>
  <si>
    <t xml:space="preserve">AEROUPERTO MTY </t>
  </si>
  <si>
    <t xml:space="preserve">AEROPUERTO MTY </t>
  </si>
  <si>
    <t xml:space="preserve">AEROPUERTO AGS </t>
  </si>
  <si>
    <t xml:space="preserve">CONGRESO NACIONAL </t>
  </si>
  <si>
    <t>Kilometros por recorrer</t>
  </si>
  <si>
    <t xml:space="preserve">Hospedaje y Alimentacion </t>
  </si>
  <si>
    <t>Kilometros por litro</t>
  </si>
  <si>
    <t>Tipo de Cambio</t>
  </si>
  <si>
    <t>$</t>
  </si>
  <si>
    <t>Total de litros</t>
  </si>
  <si>
    <t>Peaje</t>
  </si>
  <si>
    <t>Costo por litro</t>
  </si>
  <si>
    <t>Estacionamiento</t>
  </si>
  <si>
    <t>Pasaje</t>
  </si>
  <si>
    <t>Transporte local</t>
  </si>
  <si>
    <t>Total por pagar</t>
  </si>
  <si>
    <t>Observaciones:</t>
  </si>
  <si>
    <t>A U T O R I Z O</t>
  </si>
  <si>
    <t>R  E  C  I  B  I</t>
  </si>
  <si>
    <t xml:space="preserve">LIC. MARÍA ESTHER CARREÓN SERNA </t>
  </si>
  <si>
    <t>DULCE MARÍA FUENTES MANCILLAS</t>
  </si>
  <si>
    <t>N  o  m  b  r  e</t>
  </si>
  <si>
    <t xml:space="preserve">DIRECTORA DE ADMINISTRACION Y FINANZAS </t>
  </si>
  <si>
    <t xml:space="preserve">COMISIONADA PRESIDENTA </t>
  </si>
  <si>
    <t>P u e s t o</t>
  </si>
  <si>
    <t xml:space="preserve">AUXILIAR </t>
  </si>
  <si>
    <t>Cta.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</si>
  <si>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</si>
  <si>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6='[CARATULAS TRANSFERENCIAS 2022.xlsx]48'!$A$20</t>
  </si>
  <si>
    <t>(MIL PESOS 00/100 MN)</t>
  </si>
  <si>
    <t>COMPLEMENTO DE VIATICO PARA CUBRIR GASTOS DE HOTEL, DEBIDO A QUE SE NECESITA HACER USO DE HABITACION DESDE TEMPRANO HR POR CUESTIONES DE AGENDA.</t>
  </si>
  <si>
    <t xml:space="preserve">COMPLEMENTO DE VIATICO PARA GASTOS DEL </t>
  </si>
  <si>
    <t xml:space="preserve">HOTEL </t>
  </si>
  <si>
    <t>IR A RECOGER AL DIRECTOR GENERAL AL AEROPUERTO DE MONTERREY EL DIA 06 MAYO 2024</t>
  </si>
  <si>
    <t>X</t>
  </si>
  <si>
    <t xml:space="preserve">LEYVER ENRIQUE HERNANDEZ SUAREZ </t>
  </si>
  <si>
    <t xml:space="preserve">SUBDIRECTOR DE RECURSOS MATERIALES Y SERVICIOS GENERALES </t>
  </si>
  <si>
    <t>(MIL SEICIENTOS SESENTA Y DOS PESOS 63/100 MN)</t>
  </si>
  <si>
    <t xml:space="preserve">"5° FORO NACIONAL DE REVOLUCIONES Y CRITERIOS RELEVANTES DE LOS ORGANISMOS GARANTES DEL SNT" DEL 14 AL 19 DE MAYO 2024 EN MAZATLAN. </t>
  </si>
  <si>
    <t xml:space="preserve">10 TAXIS </t>
  </si>
  <si>
    <t xml:space="preserve">AEROPUERTO MAZATLAN </t>
  </si>
  <si>
    <t xml:space="preserve">MAZATLAN </t>
  </si>
  <si>
    <t xml:space="preserve">FRANCISCO JAVIER DIEZ DE URDANIVIA DEL VALLE </t>
  </si>
  <si>
    <t xml:space="preserve">COMISIONADO </t>
  </si>
  <si>
    <t>(DIECIOCHO MIL CIENTO SESENTA Y CUATRO PESOS 69/100 MN)</t>
  </si>
  <si>
    <t xml:space="preserve">OSCAR MANUEL MORALES HERNANDEZ </t>
  </si>
  <si>
    <t>TRASLADOS AEROPUERTO MONTERREY 08 MAYO 2024</t>
  </si>
  <si>
    <t>(DOS MIL SETECIENTOS VEINTISEIS PESOS 00/100 MN)</t>
  </si>
  <si>
    <t xml:space="preserve">TRANSITO LOCAL </t>
  </si>
  <si>
    <t>HONDA</t>
  </si>
  <si>
    <t>PAILOT</t>
  </si>
  <si>
    <t>CAPACITACIÓN DE LA SECRETARIA DE FISCALIZACIÓN Y RENDICIÓN DE CUENTAS , TORREON, COAH. EL 13 DE MAYO 2024</t>
  </si>
  <si>
    <t xml:space="preserve">TORREÓN </t>
  </si>
  <si>
    <t xml:space="preserve">ALEJANDRA GERALDINA BRISEÑO SANCHEZ </t>
  </si>
  <si>
    <t xml:space="preserve">DIRECTORA DE CAPACITACIÓN Y CULTURA DE LA TRANSPARENCIA </t>
  </si>
  <si>
    <t>(TRES MIL QUINIENTOS VENTE PESOS 80/100 MN)</t>
  </si>
  <si>
    <t xml:space="preserve">5° FORO NACIONAL DE RESOLUCIONES Y CRITERIOS RELEVANTES DE LOS ÓRGANOS GARANTES DEL SNT EN MAZATLAN, SINALOA </t>
  </si>
  <si>
    <t xml:space="preserve">08 TAXIS </t>
  </si>
  <si>
    <t>AEROPUERTO MTY</t>
  </si>
  <si>
    <t xml:space="preserve">AEROPUERTO MZT </t>
  </si>
  <si>
    <t xml:space="preserve">CHERYL LORENA VALDEZ VERÁSTEGUI </t>
  </si>
  <si>
    <t xml:space="preserve">PROYECTISTA </t>
  </si>
  <si>
    <t>(ONCE MIL OCHOCIENTOS CINCUENTA Y NUEVE PESOS 89/100 MN)</t>
  </si>
  <si>
    <t>LANZAMIENTO DE LA SEXTA EDICIÓN DEL IEDMX 2023-2024  EN LA CDMX LOS DIAS 10 Y 11 JUNIO 2024</t>
  </si>
  <si>
    <t xml:space="preserve">4 TAXIS </t>
  </si>
  <si>
    <t xml:space="preserve">CDMX </t>
  </si>
  <si>
    <t xml:space="preserve">AEROPUERTO CDMX </t>
  </si>
  <si>
    <t xml:space="preserve">CARLOS ANTONIO FRANCO FLORTES </t>
  </si>
  <si>
    <t xml:space="preserve">DIRECTOR GENERAL </t>
  </si>
  <si>
    <t>(DIEZ MIL OCHENTA Y SEIS PESOS 54/100 MN)</t>
  </si>
  <si>
    <t>SEMINARIO TODO COMPLIANCE EN MÉXICO LOS DIAS 06 AL 08 JUNIO 2024</t>
  </si>
  <si>
    <t>JUNIO</t>
  </si>
  <si>
    <t xml:space="preserve">10TAXIS </t>
  </si>
  <si>
    <t>(TRECE MIL OCHOCIENTOS NOVENTA Y NUEVE PESOS 85/100 MN)</t>
  </si>
  <si>
    <t>SEMINARIO TODO COMPLIANCE EN MÉXICO LOS DIAS 04 AL 07 JUNIO 2024</t>
  </si>
  <si>
    <t>MARTIN ANTONIO VALDES CASAS</t>
  </si>
  <si>
    <t>PROYECTISTA</t>
  </si>
  <si>
    <t>(QUINCE MIL SETECIENTOS VEINTI SEIS PESOS 49/100 MN)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</si>
</sst>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color indexed="9"/>
      <name val="BankGothic Md BT"/>
      <family val="2"/>
    </font>
    <font>
      <b/>
      <sz val="8"/>
      <color indexed="9"/>
      <name val="Arial"/>
      <family val="2"/>
    </font>
    <font>
      <sz val="7"/>
      <name val="Arial"/>
      <family val="2"/>
    </font>
    <font>
      <sz val="5"/>
      <name val="Arial"/>
      <family val="2"/>
    </font>
    <font>
      <b/>
      <sz val="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43">
    <xf numFmtId="0" fontId="0" fillId="0" borderId="0" xfId="0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0" xfId="2" applyFont="1"/>
    <xf numFmtId="0" fontId="3" fillId="0" borderId="4" xfId="2" applyFont="1" applyBorder="1"/>
    <xf numFmtId="0" fontId="4" fillId="0" borderId="0" xfId="2" applyFont="1"/>
    <xf numFmtId="0" fontId="5" fillId="0" borderId="8" xfId="2" applyFont="1" applyBorder="1"/>
    <xf numFmtId="0" fontId="5" fillId="0" borderId="0" xfId="2" applyFont="1" applyAlignment="1">
      <alignment horizontal="center"/>
    </xf>
    <xf numFmtId="0" fontId="5" fillId="0" borderId="9" xfId="2" applyFont="1" applyBorder="1" applyAlignment="1">
      <alignment horizontal="right"/>
    </xf>
    <xf numFmtId="0" fontId="5" fillId="0" borderId="0" xfId="2" applyFont="1"/>
    <xf numFmtId="0" fontId="5" fillId="0" borderId="9" xfId="2" applyFont="1" applyBorder="1"/>
    <xf numFmtId="0" fontId="3" fillId="0" borderId="9" xfId="2" applyFont="1" applyBorder="1"/>
    <xf numFmtId="0" fontId="3" fillId="0" borderId="10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4" fillId="0" borderId="4" xfId="2" applyFont="1" applyBorder="1"/>
    <xf numFmtId="38" fontId="3" fillId="0" borderId="12" xfId="2" applyNumberFormat="1" applyFont="1" applyBorder="1" applyAlignment="1">
      <alignment horizontal="center"/>
    </xf>
    <xf numFmtId="44" fontId="5" fillId="0" borderId="0" xfId="2" applyNumberFormat="1" applyFont="1"/>
    <xf numFmtId="38" fontId="3" fillId="0" borderId="0" xfId="2" applyNumberFormat="1" applyFont="1" applyAlignment="1">
      <alignment horizontal="center"/>
    </xf>
    <xf numFmtId="0" fontId="3" fillId="0" borderId="11" xfId="2" applyFont="1" applyBorder="1"/>
    <xf numFmtId="44" fontId="3" fillId="0" borderId="9" xfId="2" applyNumberFormat="1" applyFont="1" applyBorder="1"/>
    <xf numFmtId="0" fontId="3" fillId="0" borderId="15" xfId="2" applyFont="1" applyBorder="1"/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0" fontId="5" fillId="0" borderId="0" xfId="2" applyFont="1" applyAlignment="1">
      <alignment horizontal="right" wrapText="1"/>
    </xf>
    <xf numFmtId="2" fontId="5" fillId="0" borderId="0" xfId="2" applyNumberFormat="1" applyFont="1" applyAlignment="1">
      <alignment horizontal="center"/>
    </xf>
    <xf numFmtId="44" fontId="5" fillId="0" borderId="0" xfId="1" applyFont="1" applyFill="1" applyBorder="1" applyAlignment="1">
      <alignment horizontal="center"/>
    </xf>
    <xf numFmtId="0" fontId="5" fillId="0" borderId="0" xfId="2" applyFont="1" applyAlignment="1">
      <alignment horizontal="right"/>
    </xf>
    <xf numFmtId="43" fontId="3" fillId="0" borderId="0" xfId="2" applyNumberFormat="1" applyFont="1"/>
    <xf numFmtId="0" fontId="5" fillId="0" borderId="17" xfId="2" applyFont="1" applyBorder="1"/>
    <xf numFmtId="0" fontId="3" fillId="0" borderId="18" xfId="2" applyFont="1" applyBorder="1"/>
    <xf numFmtId="0" fontId="3" fillId="0" borderId="19" xfId="2" applyFont="1" applyBorder="1"/>
    <xf numFmtId="164" fontId="5" fillId="0" borderId="18" xfId="3" applyFont="1" applyBorder="1" applyAlignment="1"/>
    <xf numFmtId="164" fontId="5" fillId="0" borderId="20" xfId="3" applyFont="1" applyBorder="1" applyAlignment="1"/>
    <xf numFmtId="0" fontId="5" fillId="0" borderId="21" xfId="2" applyFont="1" applyBorder="1"/>
    <xf numFmtId="0" fontId="5" fillId="0" borderId="11" xfId="2" applyFont="1" applyBorder="1"/>
    <xf numFmtId="0" fontId="5" fillId="0" borderId="22" xfId="2" applyFont="1" applyBorder="1"/>
    <xf numFmtId="0" fontId="5" fillId="0" borderId="14" xfId="2" applyFont="1" applyBorder="1"/>
    <xf numFmtId="164" fontId="3" fillId="0" borderId="0" xfId="2" applyNumberFormat="1" applyFont="1"/>
    <xf numFmtId="0" fontId="3" fillId="0" borderId="14" xfId="2" applyFont="1" applyBorder="1"/>
    <xf numFmtId="0" fontId="3" fillId="0" borderId="16" xfId="2" applyFont="1" applyBorder="1"/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24" xfId="2" applyFont="1" applyBorder="1"/>
    <xf numFmtId="0" fontId="3" fillId="0" borderId="10" xfId="2" applyFont="1" applyBorder="1"/>
    <xf numFmtId="0" fontId="5" fillId="0" borderId="10" xfId="2" applyFont="1" applyBorder="1"/>
    <xf numFmtId="16" fontId="3" fillId="0" borderId="25" xfId="2" applyNumberFormat="1" applyFont="1" applyBorder="1"/>
    <xf numFmtId="0" fontId="8" fillId="0" borderId="0" xfId="2" applyFont="1"/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164" fontId="3" fillId="0" borderId="4" xfId="3" applyFont="1" applyFill="1" applyBorder="1" applyAlignment="1"/>
    <xf numFmtId="164" fontId="3" fillId="0" borderId="0" xfId="3" applyFont="1" applyFill="1" applyBorder="1" applyAlignment="1"/>
    <xf numFmtId="0" fontId="5" fillId="0" borderId="0" xfId="2" applyFont="1" applyAlignment="1">
      <alignment horizontal="left"/>
    </xf>
    <xf numFmtId="0" fontId="5" fillId="0" borderId="9" xfId="2" applyFont="1" applyBorder="1" applyAlignment="1">
      <alignment horizontal="left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7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0" xfId="2" applyFont="1" applyAlignment="1">
      <alignment horizontal="center"/>
    </xf>
    <xf numFmtId="164" fontId="5" fillId="0" borderId="5" xfId="3" applyFont="1" applyBorder="1" applyAlignment="1"/>
    <xf numFmtId="164" fontId="5" fillId="0" borderId="6" xfId="3" applyFont="1" applyBorder="1" applyAlignment="1"/>
    <xf numFmtId="0" fontId="7" fillId="2" borderId="4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6" xfId="2" applyFont="1" applyBorder="1" applyAlignment="1">
      <alignment horizontal="center"/>
    </xf>
    <xf numFmtId="0" fontId="6" fillId="0" borderId="4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9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17" fontId="3" fillId="0" borderId="11" xfId="2" applyNumberFormat="1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9" xfId="2" applyFont="1" applyBorder="1" applyAlignment="1">
      <alignment horizontal="right"/>
    </xf>
    <xf numFmtId="4" fontId="5" fillId="0" borderId="0" xfId="2" applyNumberFormat="1" applyFont="1" applyAlignment="1">
      <alignment horizontal="right"/>
    </xf>
    <xf numFmtId="4" fontId="5" fillId="0" borderId="9" xfId="2" applyNumberFormat="1" applyFont="1" applyBorder="1" applyAlignment="1">
      <alignment horizontal="right"/>
    </xf>
    <xf numFmtId="0" fontId="9" fillId="0" borderId="11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8" fillId="2" borderId="15" xfId="2" applyFont="1" applyFill="1" applyBorder="1" applyAlignment="1">
      <alignment horizontal="center"/>
    </xf>
    <xf numFmtId="0" fontId="8" fillId="2" borderId="16" xfId="2" applyFont="1" applyFill="1" applyBorder="1" applyAlignment="1">
      <alignment horizontal="center"/>
    </xf>
    <xf numFmtId="0" fontId="8" fillId="2" borderId="6" xfId="2" applyFont="1" applyFill="1" applyBorder="1" applyAlignment="1">
      <alignment horizontal="center"/>
    </xf>
    <xf numFmtId="164" fontId="3" fillId="0" borderId="12" xfId="3" applyFont="1" applyBorder="1" applyAlignment="1">
      <alignment horizontal="center"/>
    </xf>
    <xf numFmtId="164" fontId="3" fillId="0" borderId="0" xfId="3" applyFont="1" applyBorder="1" applyAlignment="1">
      <alignment horizontal="center"/>
    </xf>
    <xf numFmtId="0" fontId="8" fillId="2" borderId="14" xfId="2" applyFont="1" applyFill="1" applyBorder="1" applyAlignment="1">
      <alignment horizontal="center"/>
    </xf>
    <xf numFmtId="164" fontId="3" fillId="0" borderId="5" xfId="3" applyFont="1" applyBorder="1" applyAlignment="1">
      <alignment horizontal="center"/>
    </xf>
    <xf numFmtId="164" fontId="3" fillId="0" borderId="16" xfId="3" applyFont="1" applyBorder="1" applyAlignment="1">
      <alignment horizontal="center"/>
    </xf>
    <xf numFmtId="0" fontId="5" fillId="0" borderId="0" xfId="2" applyFont="1" applyAlignment="1">
      <alignment horizontal="right" wrapText="1"/>
    </xf>
    <xf numFmtId="44" fontId="3" fillId="0" borderId="5" xfId="1" applyFont="1" applyBorder="1" applyAlignment="1">
      <alignment horizontal="left"/>
    </xf>
    <xf numFmtId="44" fontId="3" fillId="0" borderId="6" xfId="1" applyFont="1" applyBorder="1" applyAlignment="1">
      <alignment horizontal="left"/>
    </xf>
    <xf numFmtId="0" fontId="3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right" wrapText="1"/>
    </xf>
    <xf numFmtId="44" fontId="3" fillId="0" borderId="5" xfId="1" applyFont="1" applyBorder="1" applyAlignment="1"/>
    <xf numFmtId="44" fontId="3" fillId="0" borderId="6" xfId="1" applyFont="1" applyBorder="1" applyAlignment="1"/>
    <xf numFmtId="44" fontId="3" fillId="0" borderId="5" xfId="1" applyFont="1" applyBorder="1" applyAlignment="1">
      <alignment horizontal="center"/>
    </xf>
    <xf numFmtId="44" fontId="3" fillId="0" borderId="6" xfId="1" applyFont="1" applyBorder="1" applyAlignment="1">
      <alignment horizontal="center"/>
    </xf>
    <xf numFmtId="164" fontId="3" fillId="0" borderId="0" xfId="2" applyNumberFormat="1" applyFont="1" applyAlignment="1">
      <alignment horizontal="center"/>
    </xf>
    <xf numFmtId="44" fontId="5" fillId="0" borderId="5" xfId="1" applyFont="1" applyBorder="1" applyAlignment="1"/>
    <xf numFmtId="44" fontId="5" fillId="0" borderId="6" xfId="1" applyFont="1" applyBorder="1" applyAlignment="1"/>
    <xf numFmtId="0" fontId="5" fillId="0" borderId="4" xfId="2" applyFont="1" applyBorder="1" applyAlignment="1">
      <alignment horizontal="center"/>
    </xf>
    <xf numFmtId="0" fontId="5" fillId="0" borderId="18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2" fillId="0" borderId="18" xfId="2" applyBorder="1" applyAlignment="1">
      <alignment horizontal="center"/>
    </xf>
    <xf numFmtId="0" fontId="2" fillId="0" borderId="20" xfId="2" applyBorder="1" applyAlignment="1">
      <alignment horizontal="center"/>
    </xf>
    <xf numFmtId="0" fontId="3" fillId="0" borderId="21" xfId="2" applyFont="1" applyBorder="1" applyAlignment="1">
      <alignment horizontal="center"/>
    </xf>
    <xf numFmtId="0" fontId="3" fillId="0" borderId="23" xfId="2" applyFont="1" applyBorder="1" applyAlignment="1">
      <alignment horizontal="center"/>
    </xf>
    <xf numFmtId="0" fontId="3" fillId="0" borderId="18" xfId="2" applyFont="1" applyBorder="1" applyAlignment="1">
      <alignment horizontal="center"/>
    </xf>
    <xf numFmtId="0" fontId="3" fillId="0" borderId="20" xfId="2" applyFont="1" applyBorder="1" applyAlignment="1">
      <alignment horizontal="center"/>
    </xf>
    <xf numFmtId="0" fontId="5" fillId="0" borderId="2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9" fillId="0" borderId="15" xfId="2" applyFont="1" applyBorder="1" applyAlignment="1">
      <alignment horizontal="center"/>
    </xf>
  </cellXfs>
  <cellStyles count="4">
    <cellStyle name="Moneda" xfId="1" builtinId="4"/>
    <cellStyle name="Moneda 2 2" xfId="3" xr:uid="{A51FDE89-6AC2-48DC-801A-6AB0A3E2F7A1}"/>
    <cellStyle name="Normal" xfId="0" builtinId="0"/>
    <cellStyle name="Normal 2 2" xfId="2" xr:uid="{800AC89A-2105-4440-82B4-D34354EECE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89DFF7D4-FE4A-4C7E-8518-F35B611B6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37FC89D2-EFC1-49DD-BCB4-FDD0E405E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74F70AA1-784A-4EC8-BEEE-7339CD396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383D3741-5DA2-4078-8F3C-7A36EDE94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552CD9F8-B716-4CC8-8218-38345388D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64899612-CF05-4382-A43A-F5E22DCCF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E8123411-FC35-42D0-8F8B-B29E70E66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43E89FEE-B11C-4750-87D7-357EB963D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7AAF9E8B-05FC-4E83-BD11-352BB9502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9D005FDF-BE77-4EBD-8033-4E64954A8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DD28170B-4D9D-4EA9-B3DD-5183AE0DF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146CCB1A-173E-4C77-88A0-2903D7E4D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4946F822-2F3F-4828-ADB6-822AB5F73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8BD8BEFC-8B3D-49FF-A322-A9EFE83A1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EAF04A72-DB9F-4F17-8929-1E46C0D11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0799F23D-3E29-4133-8FC4-F7702F5EE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E16A3C60-8748-4401-A9BB-9C7CF39CA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197ACE32-9605-44CD-A408-6D4A85A7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834DD82D-4313-4978-8FBD-4F1A6AE6F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3315524B-BBF0-4EA4-945C-C06478786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1A0C6F98-F9FD-4C5C-948C-6B391961E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DBCFB341-A411-4E2D-9B29-D26118863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64101312-C56D-46FD-9091-A20271676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FC3189EE-EB8A-4941-9940-07465C684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F5357DC9-6989-4F67-A8FB-EDF4BDD33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023D35A1-E9AA-4B83-91D9-84D06C3F0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B66251A2-3922-4BAC-AFBD-612A0FF0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E7EDCB19-0DC0-432B-B5BB-1467FF8D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39DB6DD6-D818-4376-802F-AFC411CC8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69EFE066-3A73-4500-BF39-921ED4EF4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D24BBE2C-44E9-4786-AF33-72DE6FC83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B0ABA814-33C1-4438-B07C-E43FFD877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8E72DC0C-6BB4-411F-8042-96E1721C8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D8E53ED6-5ED0-4CE3-9EDA-F72FC7F20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40B66230-1866-4CBA-81A5-767D423F7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C237CA83-E239-475F-A862-F6D141A7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4F99E-32D3-4CEC-BFCA-CCDEF778A809}">
  <sheetPr>
    <pageSetUpPr fitToPage="1"/>
  </sheetPr>
  <dimension ref="A1:S487"/>
  <sheetViews>
    <sheetView tabSelected="1" zoomScale="120" zoomScaleNormal="120" workbookViewId="0">
      <selection activeCell="AB23" sqref="AB23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79">
        <v>9</v>
      </c>
      <c r="N2" s="80"/>
    </row>
    <row r="3" spans="1:19">
      <c r="A3" s="5"/>
      <c r="B3" s="5"/>
      <c r="L3" s="81" t="s">
        <v>1</v>
      </c>
      <c r="M3" s="82"/>
      <c r="N3" s="7">
        <v>7862</v>
      </c>
    </row>
    <row r="4" spans="1:19">
      <c r="A4" s="5"/>
      <c r="B4" s="5"/>
      <c r="L4" s="70"/>
      <c r="M4" s="70"/>
      <c r="N4" s="9" t="s">
        <v>2</v>
      </c>
    </row>
    <row r="5" spans="1:19">
      <c r="A5" s="5"/>
      <c r="B5" s="5"/>
      <c r="G5" s="10"/>
      <c r="L5" s="70"/>
      <c r="M5" s="70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30</v>
      </c>
      <c r="K8" s="69" t="s">
        <v>5</v>
      </c>
      <c r="L8" s="83" t="s">
        <v>10</v>
      </c>
      <c r="M8" s="83"/>
      <c r="N8" s="12">
        <v>2024</v>
      </c>
    </row>
    <row r="9" spans="1:19" ht="15" customHeight="1">
      <c r="A9" s="5"/>
      <c r="B9" s="5"/>
      <c r="K9" s="84" t="s">
        <v>6</v>
      </c>
      <c r="L9" s="84"/>
      <c r="M9" s="85">
        <f>M47</f>
        <v>15726.491578947369</v>
      </c>
      <c r="N9" s="86"/>
    </row>
    <row r="10" spans="1:19" ht="13.5" customHeight="1">
      <c r="A10" s="5"/>
      <c r="B10" s="5" t="s">
        <v>7</v>
      </c>
      <c r="N10" s="12"/>
    </row>
    <row r="11" spans="1:19" ht="11.25" customHeight="1">
      <c r="A11" s="73"/>
      <c r="B11" s="75">
        <f>$M$9</f>
        <v>15726.491578947369</v>
      </c>
      <c r="C11" s="76"/>
      <c r="D11" s="77" t="s">
        <v>112</v>
      </c>
      <c r="E11" s="77"/>
      <c r="F11" s="77"/>
      <c r="G11" s="77"/>
      <c r="H11" s="77"/>
      <c r="I11" s="77"/>
      <c r="J11" s="77"/>
      <c r="K11" s="77"/>
      <c r="L11" s="77"/>
      <c r="M11" s="77"/>
      <c r="N11" s="78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93" t="s">
        <v>109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5"/>
    </row>
    <row r="14" spans="1:19" ht="11.25" customHeight="1">
      <c r="A14" s="5"/>
      <c r="B14" s="96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5"/>
    </row>
    <row r="15" spans="1:19" ht="11.25" customHeight="1">
      <c r="A15" s="5"/>
      <c r="B15" s="96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5"/>
      <c r="S15" s="4" t="s">
        <v>9</v>
      </c>
    </row>
    <row r="16" spans="1:19" ht="11.25" customHeight="1">
      <c r="A16" s="5"/>
      <c r="B16" s="5"/>
      <c r="E16" s="17">
        <v>4</v>
      </c>
      <c r="F16" s="69" t="s">
        <v>5</v>
      </c>
      <c r="G16" s="97" t="s">
        <v>106</v>
      </c>
      <c r="H16" s="83"/>
      <c r="I16" s="69" t="s">
        <v>11</v>
      </c>
      <c r="J16" s="17">
        <v>7</v>
      </c>
      <c r="K16" s="69" t="s">
        <v>12</v>
      </c>
      <c r="L16" s="97" t="s">
        <v>106</v>
      </c>
      <c r="M16" s="83"/>
      <c r="N16" s="12">
        <v>2024</v>
      </c>
    </row>
    <row r="17" spans="1:14" ht="12" customHeight="1" thickBot="1">
      <c r="A17" s="5"/>
      <c r="B17" s="87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9"/>
    </row>
    <row r="18" spans="1:14" ht="12" customHeight="1" thickBot="1">
      <c r="A18" s="5"/>
      <c r="B18" s="98" t="s">
        <v>13</v>
      </c>
      <c r="C18" s="99"/>
      <c r="D18" s="18" t="s">
        <v>69</v>
      </c>
      <c r="E18" s="100" t="s">
        <v>14</v>
      </c>
      <c r="F18" s="101"/>
      <c r="G18" s="102"/>
      <c r="H18" s="18"/>
      <c r="I18" s="100" t="s">
        <v>15</v>
      </c>
      <c r="J18" s="102"/>
      <c r="K18" s="18" t="s">
        <v>69</v>
      </c>
      <c r="L18" s="100" t="s">
        <v>16</v>
      </c>
      <c r="M18" s="102"/>
      <c r="N18" s="18" t="s">
        <v>74</v>
      </c>
    </row>
    <row r="19" spans="1:14">
      <c r="A19" s="5"/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9"/>
    </row>
    <row r="20" spans="1:14" ht="12.75" customHeight="1">
      <c r="A20" s="5"/>
      <c r="B20" s="90"/>
      <c r="C20" s="91"/>
      <c r="D20" s="91"/>
      <c r="E20" s="92"/>
      <c r="F20" s="79"/>
      <c r="G20" s="91"/>
      <c r="H20" s="91"/>
      <c r="I20" s="92"/>
      <c r="J20" s="79"/>
      <c r="K20" s="92"/>
      <c r="L20" s="79"/>
      <c r="M20" s="91"/>
      <c r="N20" s="80"/>
    </row>
    <row r="21" spans="1:14">
      <c r="A21" s="5"/>
      <c r="B21" s="113" t="s">
        <v>19</v>
      </c>
      <c r="C21" s="108"/>
      <c r="D21" s="108"/>
      <c r="E21" s="109"/>
      <c r="F21" s="107" t="s">
        <v>20</v>
      </c>
      <c r="G21" s="108"/>
      <c r="H21" s="108"/>
      <c r="I21" s="109"/>
      <c r="J21" s="107" t="s">
        <v>21</v>
      </c>
      <c r="K21" s="109"/>
      <c r="L21" s="107" t="s">
        <v>22</v>
      </c>
      <c r="M21" s="108"/>
      <c r="N21" s="110"/>
    </row>
    <row r="22" spans="1:14">
      <c r="A22" s="5"/>
      <c r="B22" s="20" t="s">
        <v>23</v>
      </c>
      <c r="E22" s="10"/>
      <c r="N22" s="12"/>
    </row>
    <row r="23" spans="1:14">
      <c r="A23" s="5"/>
      <c r="B23" s="5"/>
      <c r="C23" s="4" t="s">
        <v>24</v>
      </c>
      <c r="E23" s="69"/>
      <c r="F23" s="83" t="s">
        <v>25</v>
      </c>
      <c r="G23" s="83"/>
      <c r="J23" s="10"/>
      <c r="N23" s="12"/>
    </row>
    <row r="24" spans="1:14">
      <c r="A24" s="5"/>
      <c r="B24" s="5" t="s">
        <v>26</v>
      </c>
      <c r="D24" s="21">
        <v>3</v>
      </c>
      <c r="E24" s="69" t="s">
        <v>27</v>
      </c>
      <c r="F24" s="114">
        <v>3148.53</v>
      </c>
      <c r="G24" s="115"/>
      <c r="H24" s="4" t="s">
        <v>28</v>
      </c>
      <c r="J24" s="22"/>
      <c r="M24" s="103"/>
      <c r="N24" s="104"/>
    </row>
    <row r="25" spans="1:14">
      <c r="A25" s="5"/>
      <c r="B25" s="5"/>
      <c r="D25" s="21">
        <v>1</v>
      </c>
      <c r="E25" s="69">
        <v>1</v>
      </c>
      <c r="F25" s="111">
        <v>1574.27</v>
      </c>
      <c r="G25" s="111"/>
      <c r="H25" s="4" t="s">
        <v>29</v>
      </c>
      <c r="J25" s="10"/>
      <c r="M25" s="103"/>
      <c r="N25" s="104"/>
    </row>
    <row r="26" spans="1:14">
      <c r="A26" s="5"/>
      <c r="B26" s="20" t="s">
        <v>30</v>
      </c>
      <c r="D26" s="23"/>
      <c r="E26" s="69"/>
      <c r="F26" s="112"/>
      <c r="G26" s="112"/>
      <c r="M26" s="103"/>
      <c r="N26" s="104"/>
    </row>
    <row r="27" spans="1:14">
      <c r="A27" s="5"/>
      <c r="B27" s="5" t="s">
        <v>5</v>
      </c>
      <c r="C27" s="105" t="s">
        <v>31</v>
      </c>
      <c r="D27" s="105"/>
      <c r="E27" s="105"/>
      <c r="F27" s="69" t="s">
        <v>27</v>
      </c>
      <c r="G27" s="105" t="s">
        <v>36</v>
      </c>
      <c r="H27" s="106"/>
      <c r="I27" s="106"/>
      <c r="J27" s="24">
        <v>115</v>
      </c>
      <c r="K27" s="4" t="s">
        <v>33</v>
      </c>
      <c r="M27" s="103"/>
      <c r="N27" s="104"/>
    </row>
    <row r="28" spans="1:14">
      <c r="A28" s="5"/>
      <c r="B28" s="5" t="s">
        <v>5</v>
      </c>
      <c r="C28" s="105" t="s">
        <v>93</v>
      </c>
      <c r="D28" s="106"/>
      <c r="E28" s="106"/>
      <c r="F28" s="69" t="s">
        <v>27</v>
      </c>
      <c r="G28" s="105" t="s">
        <v>100</v>
      </c>
      <c r="H28" s="105"/>
      <c r="I28" s="105"/>
      <c r="J28" s="24"/>
      <c r="K28" s="4" t="s">
        <v>33</v>
      </c>
      <c r="N28" s="25"/>
    </row>
    <row r="29" spans="1:14">
      <c r="A29" s="5"/>
      <c r="B29" s="5" t="s">
        <v>5</v>
      </c>
      <c r="C29" s="142" t="s">
        <v>100</v>
      </c>
      <c r="D29" s="142"/>
      <c r="E29" s="142"/>
      <c r="F29" s="69" t="s">
        <v>27</v>
      </c>
      <c r="G29" s="105" t="s">
        <v>100</v>
      </c>
      <c r="H29" s="106"/>
      <c r="I29" s="106"/>
      <c r="J29" s="24"/>
      <c r="K29" s="4" t="s">
        <v>33</v>
      </c>
      <c r="N29" s="12"/>
    </row>
    <row r="30" spans="1:14">
      <c r="A30" s="5"/>
      <c r="B30" s="5" t="s">
        <v>5</v>
      </c>
      <c r="C30" s="142" t="s">
        <v>101</v>
      </c>
      <c r="D30" s="142"/>
      <c r="E30" s="142"/>
      <c r="F30" s="69" t="s">
        <v>27</v>
      </c>
      <c r="G30" s="105" t="s">
        <v>36</v>
      </c>
      <c r="H30" s="106"/>
      <c r="I30" s="106"/>
      <c r="J30" s="24"/>
      <c r="K30" s="4" t="s">
        <v>33</v>
      </c>
      <c r="N30" s="12"/>
    </row>
    <row r="31" spans="1:14" ht="11.25" customHeight="1">
      <c r="A31" s="5"/>
      <c r="B31" s="5" t="s">
        <v>5</v>
      </c>
      <c r="C31" s="105" t="s">
        <v>36</v>
      </c>
      <c r="D31" s="105"/>
      <c r="E31" s="105"/>
      <c r="F31" s="69" t="s">
        <v>27</v>
      </c>
      <c r="G31" s="105" t="s">
        <v>31</v>
      </c>
      <c r="H31" s="105"/>
      <c r="I31" s="105"/>
      <c r="J31" s="24">
        <v>115</v>
      </c>
      <c r="K31" s="4" t="s">
        <v>33</v>
      </c>
      <c r="N31" s="12"/>
    </row>
    <row r="32" spans="1:14">
      <c r="A32" s="5"/>
      <c r="B32" s="5" t="s">
        <v>5</v>
      </c>
      <c r="C32" s="105"/>
      <c r="D32" s="105"/>
      <c r="E32" s="105"/>
      <c r="F32" s="69" t="s">
        <v>27</v>
      </c>
      <c r="G32" s="105"/>
      <c r="H32" s="106"/>
      <c r="I32" s="106"/>
      <c r="J32" s="24"/>
      <c r="K32" s="4" t="s">
        <v>33</v>
      </c>
      <c r="N32" s="12"/>
    </row>
    <row r="33" spans="1:15" ht="11.25" customHeight="1">
      <c r="A33" s="5"/>
      <c r="B33" s="5" t="s">
        <v>5</v>
      </c>
      <c r="C33" s="105"/>
      <c r="D33" s="106"/>
      <c r="E33" s="106"/>
      <c r="F33" s="69" t="s">
        <v>27</v>
      </c>
      <c r="G33" s="105"/>
      <c r="H33" s="105"/>
      <c r="I33" s="105"/>
      <c r="J33" s="24"/>
      <c r="K33" s="4" t="s">
        <v>33</v>
      </c>
      <c r="N33" s="12"/>
    </row>
    <row r="34" spans="1:15">
      <c r="A34" s="5"/>
      <c r="B34" s="5" t="s">
        <v>5</v>
      </c>
      <c r="C34" s="105"/>
      <c r="D34" s="105"/>
      <c r="E34" s="105"/>
      <c r="F34" s="69" t="s">
        <v>27</v>
      </c>
      <c r="G34" s="105"/>
      <c r="H34" s="105"/>
      <c r="I34" s="105"/>
      <c r="J34" s="24"/>
      <c r="K34" s="4" t="s">
        <v>33</v>
      </c>
      <c r="N34" s="12"/>
    </row>
    <row r="35" spans="1:15">
      <c r="A35" s="5"/>
      <c r="B35" s="5"/>
      <c r="C35" s="105"/>
      <c r="D35" s="105"/>
      <c r="E35" s="105"/>
      <c r="F35" s="69" t="s">
        <v>27</v>
      </c>
      <c r="G35" s="105"/>
      <c r="H35" s="105"/>
      <c r="I35" s="105"/>
      <c r="J35" s="24"/>
      <c r="K35" s="4" t="s">
        <v>33</v>
      </c>
      <c r="N35" s="12"/>
    </row>
    <row r="36" spans="1:15">
      <c r="A36" s="5"/>
      <c r="B36" s="5"/>
      <c r="C36" s="83"/>
      <c r="D36" s="83"/>
      <c r="E36" s="83"/>
      <c r="F36" s="69" t="s">
        <v>27</v>
      </c>
      <c r="G36" s="83"/>
      <c r="H36" s="83"/>
      <c r="I36" s="83"/>
      <c r="J36" s="24"/>
      <c r="K36" s="4" t="s">
        <v>33</v>
      </c>
      <c r="N36" s="12"/>
    </row>
    <row r="37" spans="1:15">
      <c r="A37" s="5"/>
      <c r="B37" s="5"/>
      <c r="C37" s="83"/>
      <c r="D37" s="83"/>
      <c r="E37" s="83"/>
      <c r="F37" s="69" t="s">
        <v>27</v>
      </c>
      <c r="G37" s="83"/>
      <c r="H37" s="83"/>
      <c r="I37" s="83"/>
      <c r="J37" s="24"/>
      <c r="K37" s="4" t="s">
        <v>33</v>
      </c>
      <c r="N37" s="12"/>
    </row>
    <row r="38" spans="1:15">
      <c r="A38" s="5"/>
      <c r="B38" s="5"/>
      <c r="C38" s="83"/>
      <c r="D38" s="83"/>
      <c r="E38" s="83"/>
      <c r="F38" s="69" t="s">
        <v>27</v>
      </c>
      <c r="G38" s="83"/>
      <c r="H38" s="83"/>
      <c r="I38" s="83"/>
      <c r="J38" s="24"/>
      <c r="K38" s="4" t="s">
        <v>33</v>
      </c>
      <c r="N38" s="12"/>
    </row>
    <row r="39" spans="1:15">
      <c r="A39" s="5"/>
      <c r="B39" s="5"/>
      <c r="C39" s="91"/>
      <c r="D39" s="91"/>
      <c r="E39" s="91"/>
      <c r="F39" s="69" t="s">
        <v>27</v>
      </c>
      <c r="G39" s="91"/>
      <c r="H39" s="91"/>
      <c r="I39" s="91"/>
      <c r="J39" s="26"/>
      <c r="K39" s="4" t="s">
        <v>33</v>
      </c>
      <c r="N39" s="12"/>
    </row>
    <row r="40" spans="1:15" ht="22.5">
      <c r="A40" s="5"/>
      <c r="B40" s="5"/>
      <c r="C40" s="6"/>
      <c r="F40" s="69"/>
      <c r="G40" s="119" t="s">
        <v>39</v>
      </c>
      <c r="H40" s="119"/>
      <c r="I40" s="119"/>
      <c r="J40" s="27">
        <f>SUM(J27:J39)</f>
        <v>230</v>
      </c>
      <c r="K40" s="74"/>
      <c r="L40" s="71" t="s">
        <v>40</v>
      </c>
      <c r="M40" s="117">
        <f>(D24*F24)+(D25*F25)</f>
        <v>11019.86</v>
      </c>
      <c r="N40" s="118"/>
    </row>
    <row r="41" spans="1:15" ht="11.25" customHeight="1">
      <c r="A41" s="5"/>
      <c r="B41" s="5"/>
      <c r="C41" s="6"/>
      <c r="F41" s="69"/>
      <c r="G41" s="84" t="s">
        <v>41</v>
      </c>
      <c r="H41" s="84"/>
      <c r="I41" s="84"/>
      <c r="J41" s="70">
        <v>9.5</v>
      </c>
      <c r="K41" s="116" t="s">
        <v>42</v>
      </c>
      <c r="L41" s="120"/>
      <c r="M41" s="121" t="s">
        <v>43</v>
      </c>
      <c r="N41" s="122"/>
    </row>
    <row r="42" spans="1:15" ht="10.5" customHeight="1">
      <c r="A42" s="5"/>
      <c r="B42" s="5"/>
      <c r="C42" s="6"/>
      <c r="F42" s="69"/>
      <c r="G42" s="84" t="s">
        <v>44</v>
      </c>
      <c r="H42" s="84"/>
      <c r="I42" s="84"/>
      <c r="J42" s="31">
        <f>J40/J41</f>
        <v>24.210526315789473</v>
      </c>
      <c r="K42" s="116" t="s">
        <v>45</v>
      </c>
      <c r="L42" s="120"/>
      <c r="M42" s="121">
        <f>377*2</f>
        <v>754</v>
      </c>
      <c r="N42" s="122"/>
    </row>
    <row r="43" spans="1:15" ht="15" customHeight="1">
      <c r="A43" s="5"/>
      <c r="B43" s="5"/>
      <c r="C43" s="6"/>
      <c r="F43" s="69"/>
      <c r="G43" s="84" t="s">
        <v>46</v>
      </c>
      <c r="H43" s="84"/>
      <c r="I43" s="84"/>
      <c r="J43" s="32">
        <v>22</v>
      </c>
      <c r="K43" s="74"/>
      <c r="L43" s="33" t="s">
        <v>30</v>
      </c>
      <c r="M43" s="123">
        <f>J42*J43</f>
        <v>532.63157894736844</v>
      </c>
      <c r="N43" s="124"/>
    </row>
    <row r="44" spans="1:15" ht="11.25" customHeight="1">
      <c r="A44" s="5"/>
      <c r="B44" s="5"/>
      <c r="C44" s="6"/>
      <c r="F44" s="69"/>
      <c r="G44" s="69"/>
      <c r="I44" s="70"/>
      <c r="K44" s="116" t="s">
        <v>47</v>
      </c>
      <c r="L44" s="116"/>
      <c r="M44" s="117">
        <f>230*4</f>
        <v>920</v>
      </c>
      <c r="N44" s="118"/>
    </row>
    <row r="45" spans="1:15">
      <c r="A45" s="5"/>
      <c r="B45" s="5"/>
      <c r="C45" s="6"/>
      <c r="F45" s="69"/>
      <c r="G45" s="69"/>
      <c r="H45" s="70"/>
      <c r="I45" s="70"/>
      <c r="J45" s="33"/>
      <c r="K45" s="33"/>
      <c r="L45" s="33" t="s">
        <v>48</v>
      </c>
      <c r="M45" s="117">
        <f>250*10</f>
        <v>2500</v>
      </c>
      <c r="N45" s="118"/>
    </row>
    <row r="46" spans="1:15">
      <c r="A46" s="5"/>
      <c r="B46" s="5"/>
      <c r="E46" s="74"/>
      <c r="F46" s="125"/>
      <c r="G46" s="125"/>
      <c r="H46" s="33"/>
      <c r="I46" s="33"/>
      <c r="J46" s="10"/>
      <c r="K46" s="116" t="s">
        <v>49</v>
      </c>
      <c r="L46" s="116" t="s">
        <v>49</v>
      </c>
      <c r="M46" s="117"/>
      <c r="N46" s="118"/>
      <c r="O46" s="34"/>
    </row>
    <row r="47" spans="1:15">
      <c r="A47" s="5"/>
      <c r="B47" s="5"/>
      <c r="E47" s="74"/>
      <c r="F47" s="125"/>
      <c r="G47" s="125"/>
      <c r="H47" s="33"/>
      <c r="I47" s="33"/>
      <c r="J47" s="33"/>
      <c r="K47" s="116" t="s">
        <v>50</v>
      </c>
      <c r="L47" s="116"/>
      <c r="M47" s="123">
        <f>SUM(M40:N46)</f>
        <v>15726.491578947369</v>
      </c>
      <c r="N47" s="124"/>
    </row>
    <row r="48" spans="1:15">
      <c r="A48" s="5"/>
      <c r="B48" s="5"/>
      <c r="E48" s="74"/>
      <c r="F48" s="125"/>
      <c r="G48" s="125"/>
      <c r="H48" s="33"/>
      <c r="I48" s="33"/>
      <c r="J48" s="33"/>
      <c r="M48" s="117"/>
      <c r="N48" s="118"/>
    </row>
    <row r="49" spans="1:14">
      <c r="A49" s="5"/>
      <c r="B49" s="5"/>
      <c r="C49" s="10"/>
      <c r="E49" s="74"/>
      <c r="F49" s="125"/>
      <c r="G49" s="125"/>
      <c r="H49" s="33"/>
      <c r="I49" s="33"/>
      <c r="J49" s="33"/>
      <c r="M49" s="126"/>
      <c r="N49" s="127"/>
    </row>
    <row r="50" spans="1:14">
      <c r="A50" s="5"/>
      <c r="B50" s="35" t="s">
        <v>51</v>
      </c>
      <c r="C50" s="36"/>
      <c r="D50" s="36"/>
      <c r="E50" s="36"/>
      <c r="F50" s="36"/>
      <c r="G50" s="37"/>
      <c r="H50" s="33"/>
      <c r="I50" s="33"/>
      <c r="J50" s="33"/>
      <c r="L50" s="74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28" t="s">
        <v>52</v>
      </c>
      <c r="C58" s="81"/>
      <c r="D58" s="81"/>
      <c r="E58" s="81"/>
      <c r="F58" s="81"/>
      <c r="G58" s="81"/>
      <c r="I58" s="129" t="s">
        <v>53</v>
      </c>
      <c r="J58" s="129"/>
      <c r="K58" s="129"/>
      <c r="L58" s="129"/>
      <c r="M58" s="129"/>
      <c r="N58" s="130"/>
    </row>
    <row r="59" spans="1:14" ht="1.5" customHeight="1">
      <c r="A59" s="5"/>
      <c r="B59" s="68"/>
      <c r="C59" s="69"/>
      <c r="D59" s="69"/>
      <c r="E59" s="69"/>
      <c r="F59" s="69"/>
      <c r="G59" s="69"/>
      <c r="I59" s="69"/>
      <c r="J59" s="69"/>
      <c r="K59" s="69"/>
      <c r="L59" s="69"/>
      <c r="M59" s="69"/>
      <c r="N59" s="72"/>
    </row>
    <row r="60" spans="1:14" ht="11.25" hidden="1" customHeight="1">
      <c r="A60" s="5"/>
      <c r="B60" s="98"/>
      <c r="C60" s="84"/>
      <c r="D60" s="84"/>
      <c r="E60" s="84"/>
      <c r="F60" s="84"/>
      <c r="G60" s="84"/>
      <c r="N60" s="12"/>
    </row>
    <row r="61" spans="1:14" ht="16.5" customHeight="1">
      <c r="A61" s="5"/>
      <c r="B61" s="133" t="s">
        <v>54</v>
      </c>
      <c r="C61" s="83"/>
      <c r="D61" s="83"/>
      <c r="E61" s="83"/>
      <c r="F61" s="83"/>
      <c r="G61" s="83"/>
      <c r="I61" s="83" t="s">
        <v>110</v>
      </c>
      <c r="J61" s="83"/>
      <c r="K61" s="83"/>
      <c r="L61" s="83"/>
      <c r="M61" s="83"/>
      <c r="N61" s="134"/>
    </row>
    <row r="62" spans="1:14">
      <c r="A62" s="5"/>
      <c r="B62" s="98" t="s">
        <v>56</v>
      </c>
      <c r="C62" s="84"/>
      <c r="D62" s="84"/>
      <c r="E62" s="84"/>
      <c r="F62" s="84"/>
      <c r="G62" s="84"/>
      <c r="I62" s="135" t="s">
        <v>56</v>
      </c>
      <c r="J62" s="135"/>
      <c r="K62" s="135"/>
      <c r="L62" s="135"/>
      <c r="M62" s="135"/>
      <c r="N62" s="136"/>
    </row>
    <row r="63" spans="1:14" ht="26.25" customHeight="1">
      <c r="A63" s="5"/>
      <c r="B63" s="137" t="s">
        <v>57</v>
      </c>
      <c r="C63" s="138"/>
      <c r="D63" s="138"/>
      <c r="E63" s="138"/>
      <c r="F63" s="138"/>
      <c r="G63" s="138"/>
      <c r="I63" s="138" t="s">
        <v>111</v>
      </c>
      <c r="J63" s="138"/>
      <c r="K63" s="138"/>
      <c r="L63" s="138"/>
      <c r="M63" s="138"/>
      <c r="N63" s="139"/>
    </row>
    <row r="64" spans="1:14" ht="2.25" customHeight="1">
      <c r="A64" s="5"/>
      <c r="B64" s="98" t="s">
        <v>59</v>
      </c>
      <c r="C64" s="84"/>
      <c r="D64" s="84"/>
      <c r="E64" s="84"/>
      <c r="F64" s="84"/>
      <c r="G64" s="84"/>
      <c r="I64" s="131" t="s">
        <v>60</v>
      </c>
      <c r="J64" s="131"/>
      <c r="K64" s="131"/>
      <c r="L64" s="131"/>
      <c r="M64" s="131"/>
      <c r="N64" s="132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61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62</v>
      </c>
    </row>
    <row r="487" spans="4:4">
      <c r="D487" s="53" t="s">
        <v>63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G42:I42"/>
    <mergeCell ref="K42:L42"/>
    <mergeCell ref="M42:N42"/>
    <mergeCell ref="G43:I43"/>
    <mergeCell ref="M43:N43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C36:E36"/>
    <mergeCell ref="G36:I36"/>
    <mergeCell ref="C37:E37"/>
    <mergeCell ref="G37:I37"/>
    <mergeCell ref="C38:E38"/>
    <mergeCell ref="G38:I38"/>
    <mergeCell ref="C33:E33"/>
    <mergeCell ref="G33:I33"/>
    <mergeCell ref="C34:E34"/>
    <mergeCell ref="G34:I34"/>
    <mergeCell ref="C35:E35"/>
    <mergeCell ref="G35:I35"/>
    <mergeCell ref="C30:E30"/>
    <mergeCell ref="G30:I30"/>
    <mergeCell ref="C31:E31"/>
    <mergeCell ref="G31:I31"/>
    <mergeCell ref="C32:E32"/>
    <mergeCell ref="G32:I32"/>
    <mergeCell ref="C27:E27"/>
    <mergeCell ref="G27:I27"/>
    <mergeCell ref="M27:N27"/>
    <mergeCell ref="C28:E28"/>
    <mergeCell ref="G28:I28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B19:N19"/>
    <mergeCell ref="B20:E20"/>
    <mergeCell ref="F20:I20"/>
    <mergeCell ref="J20:K20"/>
    <mergeCell ref="L20:N20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M2:N2"/>
    <mergeCell ref="L3:M3"/>
    <mergeCell ref="L8:M8"/>
    <mergeCell ref="K9:L9"/>
    <mergeCell ref="M9:N9"/>
    <mergeCell ref="B11:C11"/>
    <mergeCell ref="D11:N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E15D2-3E79-4667-9F3F-A794ABC416E2}">
  <sheetPr>
    <pageSetUpPr fitToPage="1"/>
  </sheetPr>
  <dimension ref="A1:S487"/>
  <sheetViews>
    <sheetView zoomScale="120" zoomScaleNormal="120" workbookViewId="0">
      <selection activeCell="B13" sqref="B13:N15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79">
        <v>8</v>
      </c>
      <c r="N2" s="80"/>
    </row>
    <row r="3" spans="1:19">
      <c r="A3" s="5"/>
      <c r="B3" s="5"/>
      <c r="L3" s="81" t="s">
        <v>1</v>
      </c>
      <c r="M3" s="82"/>
      <c r="N3" s="7">
        <v>7862</v>
      </c>
    </row>
    <row r="4" spans="1:19">
      <c r="A4" s="5"/>
      <c r="B4" s="5"/>
      <c r="L4" s="70"/>
      <c r="M4" s="70"/>
      <c r="N4" s="9" t="s">
        <v>2</v>
      </c>
    </row>
    <row r="5" spans="1:19">
      <c r="A5" s="5"/>
      <c r="B5" s="5"/>
      <c r="G5" s="10"/>
      <c r="L5" s="70"/>
      <c r="M5" s="70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30</v>
      </c>
      <c r="K8" s="69" t="s">
        <v>5</v>
      </c>
      <c r="L8" s="83" t="s">
        <v>10</v>
      </c>
      <c r="M8" s="83"/>
      <c r="N8" s="12">
        <v>2024</v>
      </c>
    </row>
    <row r="9" spans="1:19" ht="15" customHeight="1">
      <c r="A9" s="5"/>
      <c r="B9" s="5"/>
      <c r="K9" s="84" t="s">
        <v>6</v>
      </c>
      <c r="L9" s="84"/>
      <c r="M9" s="85">
        <f>M47</f>
        <v>13899.849999999999</v>
      </c>
      <c r="N9" s="86"/>
    </row>
    <row r="10" spans="1:19" ht="13.5" customHeight="1">
      <c r="A10" s="5"/>
      <c r="B10" s="5" t="s">
        <v>7</v>
      </c>
      <c r="N10" s="12"/>
    </row>
    <row r="11" spans="1:19" ht="11.25" customHeight="1">
      <c r="A11" s="73"/>
      <c r="B11" s="75">
        <f>$M$9</f>
        <v>13899.849999999999</v>
      </c>
      <c r="C11" s="76"/>
      <c r="D11" s="77" t="s">
        <v>108</v>
      </c>
      <c r="E11" s="77"/>
      <c r="F11" s="77"/>
      <c r="G11" s="77"/>
      <c r="H11" s="77"/>
      <c r="I11" s="77"/>
      <c r="J11" s="77"/>
      <c r="K11" s="77"/>
      <c r="L11" s="77"/>
      <c r="M11" s="77"/>
      <c r="N11" s="78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93" t="s">
        <v>105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5"/>
    </row>
    <row r="14" spans="1:19" ht="11.25" customHeight="1">
      <c r="A14" s="5"/>
      <c r="B14" s="96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5"/>
    </row>
    <row r="15" spans="1:19" ht="11.25" customHeight="1">
      <c r="A15" s="5"/>
      <c r="B15" s="96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5"/>
      <c r="S15" s="4" t="s">
        <v>9</v>
      </c>
    </row>
    <row r="16" spans="1:19" ht="11.25" customHeight="1">
      <c r="A16" s="5"/>
      <c r="B16" s="5"/>
      <c r="E16" s="17">
        <v>6</v>
      </c>
      <c r="F16" s="69" t="s">
        <v>5</v>
      </c>
      <c r="G16" s="97" t="s">
        <v>106</v>
      </c>
      <c r="H16" s="83"/>
      <c r="I16" s="69" t="s">
        <v>11</v>
      </c>
      <c r="J16" s="17">
        <v>8</v>
      </c>
      <c r="K16" s="69" t="s">
        <v>12</v>
      </c>
      <c r="L16" s="97" t="s">
        <v>106</v>
      </c>
      <c r="M16" s="83"/>
      <c r="N16" s="12">
        <v>2024</v>
      </c>
    </row>
    <row r="17" spans="1:14" ht="12" customHeight="1" thickBot="1">
      <c r="A17" s="5"/>
      <c r="B17" s="87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9"/>
    </row>
    <row r="18" spans="1:14" ht="12" customHeight="1" thickBot="1">
      <c r="A18" s="5"/>
      <c r="B18" s="98" t="s">
        <v>13</v>
      </c>
      <c r="C18" s="99"/>
      <c r="D18" s="18"/>
      <c r="E18" s="100" t="s">
        <v>14</v>
      </c>
      <c r="F18" s="101"/>
      <c r="G18" s="102"/>
      <c r="H18" s="18" t="s">
        <v>69</v>
      </c>
      <c r="I18" s="100" t="s">
        <v>15</v>
      </c>
      <c r="J18" s="102"/>
      <c r="K18" s="18" t="s">
        <v>69</v>
      </c>
      <c r="L18" s="100" t="s">
        <v>16</v>
      </c>
      <c r="M18" s="102"/>
      <c r="N18" s="18" t="s">
        <v>107</v>
      </c>
    </row>
    <row r="19" spans="1:14">
      <c r="A19" s="5"/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9"/>
    </row>
    <row r="20" spans="1:14" ht="12.75" customHeight="1">
      <c r="A20" s="5"/>
      <c r="B20" s="90"/>
      <c r="C20" s="91"/>
      <c r="D20" s="91"/>
      <c r="E20" s="92"/>
      <c r="F20" s="79"/>
      <c r="G20" s="91"/>
      <c r="H20" s="91"/>
      <c r="I20" s="92"/>
      <c r="J20" s="79"/>
      <c r="K20" s="92"/>
      <c r="L20" s="79"/>
      <c r="M20" s="91"/>
      <c r="N20" s="80"/>
    </row>
    <row r="21" spans="1:14">
      <c r="A21" s="5"/>
      <c r="B21" s="113" t="s">
        <v>19</v>
      </c>
      <c r="C21" s="108"/>
      <c r="D21" s="108"/>
      <c r="E21" s="109"/>
      <c r="F21" s="107" t="s">
        <v>20</v>
      </c>
      <c r="G21" s="108"/>
      <c r="H21" s="108"/>
      <c r="I21" s="109"/>
      <c r="J21" s="107" t="s">
        <v>21</v>
      </c>
      <c r="K21" s="109"/>
      <c r="L21" s="107" t="s">
        <v>22</v>
      </c>
      <c r="M21" s="108"/>
      <c r="N21" s="110"/>
    </row>
    <row r="22" spans="1:14">
      <c r="A22" s="5"/>
      <c r="B22" s="20" t="s">
        <v>23</v>
      </c>
      <c r="E22" s="10"/>
      <c r="N22" s="12"/>
    </row>
    <row r="23" spans="1:14">
      <c r="A23" s="5"/>
      <c r="B23" s="5"/>
      <c r="C23" s="4" t="s">
        <v>24</v>
      </c>
      <c r="E23" s="69"/>
      <c r="F23" s="83" t="s">
        <v>25</v>
      </c>
      <c r="G23" s="83"/>
      <c r="J23" s="10"/>
      <c r="N23" s="12"/>
    </row>
    <row r="24" spans="1:14">
      <c r="A24" s="5"/>
      <c r="B24" s="5" t="s">
        <v>26</v>
      </c>
      <c r="D24" s="21">
        <v>2</v>
      </c>
      <c r="E24" s="69" t="s">
        <v>27</v>
      </c>
      <c r="F24" s="114">
        <v>4559.9399999999996</v>
      </c>
      <c r="G24" s="115"/>
      <c r="H24" s="4" t="s">
        <v>28</v>
      </c>
      <c r="J24" s="22"/>
      <c r="M24" s="103"/>
      <c r="N24" s="104"/>
    </row>
    <row r="25" spans="1:14">
      <c r="A25" s="5"/>
      <c r="B25" s="5"/>
      <c r="D25" s="21">
        <v>1</v>
      </c>
      <c r="E25" s="69">
        <v>1</v>
      </c>
      <c r="F25" s="111">
        <v>2279.9699999999998</v>
      </c>
      <c r="G25" s="111"/>
      <c r="H25" s="4" t="s">
        <v>29</v>
      </c>
      <c r="J25" s="10"/>
      <c r="M25" s="103"/>
      <c r="N25" s="104"/>
    </row>
    <row r="26" spans="1:14">
      <c r="A26" s="5"/>
      <c r="B26" s="20" t="s">
        <v>30</v>
      </c>
      <c r="D26" s="23"/>
      <c r="E26" s="69"/>
      <c r="F26" s="112"/>
      <c r="G26" s="112"/>
      <c r="M26" s="103"/>
      <c r="N26" s="104"/>
    </row>
    <row r="27" spans="1:14">
      <c r="A27" s="5"/>
      <c r="B27" s="5" t="s">
        <v>5</v>
      </c>
      <c r="C27" s="105" t="s">
        <v>31</v>
      </c>
      <c r="D27" s="105"/>
      <c r="E27" s="105"/>
      <c r="F27" s="69" t="s">
        <v>27</v>
      </c>
      <c r="G27" s="105" t="s">
        <v>36</v>
      </c>
      <c r="H27" s="106"/>
      <c r="I27" s="106"/>
      <c r="J27" s="24"/>
      <c r="K27" s="4" t="s">
        <v>33</v>
      </c>
      <c r="M27" s="103"/>
      <c r="N27" s="104"/>
    </row>
    <row r="28" spans="1:14">
      <c r="A28" s="5"/>
      <c r="B28" s="5" t="s">
        <v>5</v>
      </c>
      <c r="C28" s="105" t="s">
        <v>93</v>
      </c>
      <c r="D28" s="106"/>
      <c r="E28" s="106"/>
      <c r="F28" s="69" t="s">
        <v>27</v>
      </c>
      <c r="G28" s="105" t="s">
        <v>100</v>
      </c>
      <c r="H28" s="105"/>
      <c r="I28" s="105"/>
      <c r="J28" s="24"/>
      <c r="K28" s="4" t="s">
        <v>33</v>
      </c>
      <c r="N28" s="25"/>
    </row>
    <row r="29" spans="1:14">
      <c r="A29" s="5"/>
      <c r="B29" s="5" t="s">
        <v>5</v>
      </c>
      <c r="C29" s="142" t="s">
        <v>100</v>
      </c>
      <c r="D29" s="142"/>
      <c r="E29" s="142"/>
      <c r="F29" s="69" t="s">
        <v>27</v>
      </c>
      <c r="G29" s="105" t="s">
        <v>100</v>
      </c>
      <c r="H29" s="106"/>
      <c r="I29" s="106"/>
      <c r="J29" s="24"/>
      <c r="K29" s="4" t="s">
        <v>33</v>
      </c>
      <c r="N29" s="12"/>
    </row>
    <row r="30" spans="1:14">
      <c r="A30" s="5"/>
      <c r="B30" s="5" t="s">
        <v>5</v>
      </c>
      <c r="C30" s="142" t="s">
        <v>101</v>
      </c>
      <c r="D30" s="142"/>
      <c r="E30" s="142"/>
      <c r="F30" s="69" t="s">
        <v>27</v>
      </c>
      <c r="G30" s="105" t="s">
        <v>36</v>
      </c>
      <c r="H30" s="106"/>
      <c r="I30" s="106"/>
      <c r="J30" s="24"/>
      <c r="K30" s="4" t="s">
        <v>33</v>
      </c>
      <c r="N30" s="12"/>
    </row>
    <row r="31" spans="1:14" ht="11.25" customHeight="1">
      <c r="A31" s="5"/>
      <c r="B31" s="5" t="s">
        <v>5</v>
      </c>
      <c r="C31" s="105" t="s">
        <v>36</v>
      </c>
      <c r="D31" s="105"/>
      <c r="E31" s="105"/>
      <c r="F31" s="69" t="s">
        <v>27</v>
      </c>
      <c r="G31" s="105" t="s">
        <v>31</v>
      </c>
      <c r="H31" s="105"/>
      <c r="I31" s="105"/>
      <c r="J31" s="24"/>
      <c r="K31" s="4" t="s">
        <v>33</v>
      </c>
      <c r="N31" s="12"/>
    </row>
    <row r="32" spans="1:14">
      <c r="A32" s="5"/>
      <c r="B32" s="5" t="s">
        <v>5</v>
      </c>
      <c r="C32" s="105"/>
      <c r="D32" s="105"/>
      <c r="E32" s="105"/>
      <c r="F32" s="69" t="s">
        <v>27</v>
      </c>
      <c r="G32" s="105"/>
      <c r="H32" s="106"/>
      <c r="I32" s="106"/>
      <c r="J32" s="24"/>
      <c r="K32" s="4" t="s">
        <v>33</v>
      </c>
      <c r="N32" s="12"/>
    </row>
    <row r="33" spans="1:15" ht="11.25" customHeight="1">
      <c r="A33" s="5"/>
      <c r="B33" s="5" t="s">
        <v>5</v>
      </c>
      <c r="C33" s="105"/>
      <c r="D33" s="106"/>
      <c r="E33" s="106"/>
      <c r="F33" s="69" t="s">
        <v>27</v>
      </c>
      <c r="G33" s="105"/>
      <c r="H33" s="105"/>
      <c r="I33" s="105"/>
      <c r="J33" s="24"/>
      <c r="K33" s="4" t="s">
        <v>33</v>
      </c>
      <c r="N33" s="12"/>
    </row>
    <row r="34" spans="1:15">
      <c r="A34" s="5"/>
      <c r="B34" s="5" t="s">
        <v>5</v>
      </c>
      <c r="C34" s="105"/>
      <c r="D34" s="105"/>
      <c r="E34" s="105"/>
      <c r="F34" s="69" t="s">
        <v>27</v>
      </c>
      <c r="G34" s="105"/>
      <c r="H34" s="105"/>
      <c r="I34" s="105"/>
      <c r="J34" s="24"/>
      <c r="K34" s="4" t="s">
        <v>33</v>
      </c>
      <c r="N34" s="12"/>
    </row>
    <row r="35" spans="1:15">
      <c r="A35" s="5"/>
      <c r="B35" s="5"/>
      <c r="C35" s="105"/>
      <c r="D35" s="105"/>
      <c r="E35" s="105"/>
      <c r="F35" s="69" t="s">
        <v>27</v>
      </c>
      <c r="G35" s="105"/>
      <c r="H35" s="105"/>
      <c r="I35" s="105"/>
      <c r="J35" s="24"/>
      <c r="K35" s="4" t="s">
        <v>33</v>
      </c>
      <c r="N35" s="12"/>
    </row>
    <row r="36" spans="1:15">
      <c r="A36" s="5"/>
      <c r="B36" s="5"/>
      <c r="C36" s="83"/>
      <c r="D36" s="83"/>
      <c r="E36" s="83"/>
      <c r="F36" s="69" t="s">
        <v>27</v>
      </c>
      <c r="G36" s="83"/>
      <c r="H36" s="83"/>
      <c r="I36" s="83"/>
      <c r="J36" s="24"/>
      <c r="K36" s="4" t="s">
        <v>33</v>
      </c>
      <c r="N36" s="12"/>
    </row>
    <row r="37" spans="1:15">
      <c r="A37" s="5"/>
      <c r="B37" s="5"/>
      <c r="C37" s="83"/>
      <c r="D37" s="83"/>
      <c r="E37" s="83"/>
      <c r="F37" s="69" t="s">
        <v>27</v>
      </c>
      <c r="G37" s="83"/>
      <c r="H37" s="83"/>
      <c r="I37" s="83"/>
      <c r="J37" s="24"/>
      <c r="K37" s="4" t="s">
        <v>33</v>
      </c>
      <c r="N37" s="12"/>
    </row>
    <row r="38" spans="1:15">
      <c r="A38" s="5"/>
      <c r="B38" s="5"/>
      <c r="C38" s="83"/>
      <c r="D38" s="83"/>
      <c r="E38" s="83"/>
      <c r="F38" s="69" t="s">
        <v>27</v>
      </c>
      <c r="G38" s="83"/>
      <c r="H38" s="83"/>
      <c r="I38" s="83"/>
      <c r="J38" s="24"/>
      <c r="K38" s="4" t="s">
        <v>33</v>
      </c>
      <c r="N38" s="12"/>
    </row>
    <row r="39" spans="1:15">
      <c r="A39" s="5"/>
      <c r="B39" s="5"/>
      <c r="C39" s="91"/>
      <c r="D39" s="91"/>
      <c r="E39" s="91"/>
      <c r="F39" s="69" t="s">
        <v>27</v>
      </c>
      <c r="G39" s="91"/>
      <c r="H39" s="91"/>
      <c r="I39" s="91"/>
      <c r="J39" s="26"/>
      <c r="K39" s="4" t="s">
        <v>33</v>
      </c>
      <c r="N39" s="12"/>
    </row>
    <row r="40" spans="1:15" ht="22.5">
      <c r="A40" s="5"/>
      <c r="B40" s="5"/>
      <c r="C40" s="6"/>
      <c r="F40" s="69"/>
      <c r="G40" s="119" t="s">
        <v>39</v>
      </c>
      <c r="H40" s="119"/>
      <c r="I40" s="119"/>
      <c r="J40" s="27">
        <f>SUM(J27:J39)</f>
        <v>0</v>
      </c>
      <c r="K40" s="74"/>
      <c r="L40" s="71" t="s">
        <v>40</v>
      </c>
      <c r="M40" s="117">
        <f>(D24*F24)+(D25*F25)</f>
        <v>11399.849999999999</v>
      </c>
      <c r="N40" s="118"/>
    </row>
    <row r="41" spans="1:15" ht="11.25" customHeight="1">
      <c r="A41" s="5"/>
      <c r="B41" s="5"/>
      <c r="C41" s="6"/>
      <c r="F41" s="69"/>
      <c r="G41" s="84" t="s">
        <v>41</v>
      </c>
      <c r="H41" s="84"/>
      <c r="I41" s="84"/>
      <c r="J41" s="70">
        <v>9.5</v>
      </c>
      <c r="K41" s="116" t="s">
        <v>42</v>
      </c>
      <c r="L41" s="120"/>
      <c r="M41" s="121" t="s">
        <v>43</v>
      </c>
      <c r="N41" s="122"/>
    </row>
    <row r="42" spans="1:15" ht="10.5" customHeight="1">
      <c r="A42" s="5"/>
      <c r="B42" s="5"/>
      <c r="C42" s="6"/>
      <c r="F42" s="69"/>
      <c r="G42" s="84" t="s">
        <v>44</v>
      </c>
      <c r="H42" s="84"/>
      <c r="I42" s="84"/>
      <c r="J42" s="31">
        <f>J40/J41</f>
        <v>0</v>
      </c>
      <c r="K42" s="116" t="s">
        <v>45</v>
      </c>
      <c r="L42" s="120"/>
      <c r="M42" s="121"/>
      <c r="N42" s="122"/>
    </row>
    <row r="43" spans="1:15" ht="15" customHeight="1">
      <c r="A43" s="5"/>
      <c r="B43" s="5"/>
      <c r="C43" s="6"/>
      <c r="F43" s="69"/>
      <c r="G43" s="84" t="s">
        <v>46</v>
      </c>
      <c r="H43" s="84"/>
      <c r="I43" s="84"/>
      <c r="J43" s="32">
        <v>22</v>
      </c>
      <c r="K43" s="74"/>
      <c r="L43" s="33" t="s">
        <v>30</v>
      </c>
      <c r="M43" s="123">
        <f>J42*J43</f>
        <v>0</v>
      </c>
      <c r="N43" s="124"/>
    </row>
    <row r="44" spans="1:15" ht="11.25" customHeight="1">
      <c r="A44" s="5"/>
      <c r="B44" s="5"/>
      <c r="C44" s="6"/>
      <c r="F44" s="69"/>
      <c r="G44" s="69"/>
      <c r="I44" s="70"/>
      <c r="K44" s="116" t="s">
        <v>47</v>
      </c>
      <c r="L44" s="116"/>
      <c r="M44" s="117"/>
      <c r="N44" s="118"/>
    </row>
    <row r="45" spans="1:15">
      <c r="A45" s="5"/>
      <c r="B45" s="5"/>
      <c r="C45" s="6"/>
      <c r="F45" s="69"/>
      <c r="G45" s="69"/>
      <c r="H45" s="70"/>
      <c r="I45" s="70"/>
      <c r="J45" s="33"/>
      <c r="K45" s="33"/>
      <c r="L45" s="33" t="s">
        <v>48</v>
      </c>
      <c r="M45" s="117">
        <f>250*10</f>
        <v>2500</v>
      </c>
      <c r="N45" s="118"/>
    </row>
    <row r="46" spans="1:15">
      <c r="A46" s="5"/>
      <c r="B46" s="5"/>
      <c r="E46" s="74"/>
      <c r="F46" s="125"/>
      <c r="G46" s="125"/>
      <c r="H46" s="33"/>
      <c r="I46" s="33"/>
      <c r="J46" s="10"/>
      <c r="K46" s="116" t="s">
        <v>49</v>
      </c>
      <c r="L46" s="116" t="s">
        <v>49</v>
      </c>
      <c r="M46" s="117"/>
      <c r="N46" s="118"/>
      <c r="O46" s="34"/>
    </row>
    <row r="47" spans="1:15">
      <c r="A47" s="5"/>
      <c r="B47" s="5"/>
      <c r="E47" s="74"/>
      <c r="F47" s="125"/>
      <c r="G47" s="125"/>
      <c r="H47" s="33"/>
      <c r="I47" s="33"/>
      <c r="J47" s="33"/>
      <c r="K47" s="116" t="s">
        <v>50</v>
      </c>
      <c r="L47" s="116"/>
      <c r="M47" s="123">
        <f>SUM(M40:N46)</f>
        <v>13899.849999999999</v>
      </c>
      <c r="N47" s="124"/>
    </row>
    <row r="48" spans="1:15">
      <c r="A48" s="5"/>
      <c r="B48" s="5"/>
      <c r="E48" s="74"/>
      <c r="F48" s="125"/>
      <c r="G48" s="125"/>
      <c r="H48" s="33"/>
      <c r="I48" s="33"/>
      <c r="J48" s="33"/>
      <c r="M48" s="117"/>
      <c r="N48" s="118"/>
    </row>
    <row r="49" spans="1:14">
      <c r="A49" s="5"/>
      <c r="B49" s="5"/>
      <c r="C49" s="10"/>
      <c r="E49" s="74"/>
      <c r="F49" s="125"/>
      <c r="G49" s="125"/>
      <c r="H49" s="33"/>
      <c r="I49" s="33"/>
      <c r="J49" s="33"/>
      <c r="M49" s="126"/>
      <c r="N49" s="127"/>
    </row>
    <row r="50" spans="1:14">
      <c r="A50" s="5"/>
      <c r="B50" s="35" t="s">
        <v>51</v>
      </c>
      <c r="C50" s="36"/>
      <c r="D50" s="36"/>
      <c r="E50" s="36"/>
      <c r="F50" s="36"/>
      <c r="G50" s="37"/>
      <c r="H50" s="33"/>
      <c r="I50" s="33"/>
      <c r="J50" s="33"/>
      <c r="L50" s="74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28" t="s">
        <v>52</v>
      </c>
      <c r="C58" s="81"/>
      <c r="D58" s="81"/>
      <c r="E58" s="81"/>
      <c r="F58" s="81"/>
      <c r="G58" s="81"/>
      <c r="I58" s="129" t="s">
        <v>53</v>
      </c>
      <c r="J58" s="129"/>
      <c r="K58" s="129"/>
      <c r="L58" s="129"/>
      <c r="M58" s="129"/>
      <c r="N58" s="130"/>
    </row>
    <row r="59" spans="1:14" ht="1.5" customHeight="1">
      <c r="A59" s="5"/>
      <c r="B59" s="68"/>
      <c r="C59" s="69"/>
      <c r="D59" s="69"/>
      <c r="E59" s="69"/>
      <c r="F59" s="69"/>
      <c r="G59" s="69"/>
      <c r="I59" s="69"/>
      <c r="J59" s="69"/>
      <c r="K59" s="69"/>
      <c r="L59" s="69"/>
      <c r="M59" s="69"/>
      <c r="N59" s="72"/>
    </row>
    <row r="60" spans="1:14" ht="11.25" hidden="1" customHeight="1">
      <c r="A60" s="5"/>
      <c r="B60" s="98"/>
      <c r="C60" s="84"/>
      <c r="D60" s="84"/>
      <c r="E60" s="84"/>
      <c r="F60" s="84"/>
      <c r="G60" s="84"/>
      <c r="N60" s="12"/>
    </row>
    <row r="61" spans="1:14" ht="16.5" customHeight="1">
      <c r="A61" s="5"/>
      <c r="B61" s="133" t="s">
        <v>54</v>
      </c>
      <c r="C61" s="83"/>
      <c r="D61" s="83"/>
      <c r="E61" s="83"/>
      <c r="F61" s="83"/>
      <c r="G61" s="83"/>
      <c r="I61" s="83" t="s">
        <v>77</v>
      </c>
      <c r="J61" s="83"/>
      <c r="K61" s="83"/>
      <c r="L61" s="83"/>
      <c r="M61" s="83"/>
      <c r="N61" s="134"/>
    </row>
    <row r="62" spans="1:14">
      <c r="A62" s="5"/>
      <c r="B62" s="98" t="s">
        <v>56</v>
      </c>
      <c r="C62" s="84"/>
      <c r="D62" s="84"/>
      <c r="E62" s="84"/>
      <c r="F62" s="84"/>
      <c r="G62" s="84"/>
      <c r="I62" s="135" t="s">
        <v>56</v>
      </c>
      <c r="J62" s="135"/>
      <c r="K62" s="135"/>
      <c r="L62" s="135"/>
      <c r="M62" s="135"/>
      <c r="N62" s="136"/>
    </row>
    <row r="63" spans="1:14" ht="26.25" customHeight="1">
      <c r="A63" s="5"/>
      <c r="B63" s="137" t="s">
        <v>57</v>
      </c>
      <c r="C63" s="138"/>
      <c r="D63" s="138"/>
      <c r="E63" s="138"/>
      <c r="F63" s="138"/>
      <c r="G63" s="138"/>
      <c r="I63" s="138" t="s">
        <v>78</v>
      </c>
      <c r="J63" s="138"/>
      <c r="K63" s="138"/>
      <c r="L63" s="138"/>
      <c r="M63" s="138"/>
      <c r="N63" s="139"/>
    </row>
    <row r="64" spans="1:14" ht="2.25" customHeight="1">
      <c r="A64" s="5"/>
      <c r="B64" s="98" t="s">
        <v>59</v>
      </c>
      <c r="C64" s="84"/>
      <c r="D64" s="84"/>
      <c r="E64" s="84"/>
      <c r="F64" s="84"/>
      <c r="G64" s="84"/>
      <c r="I64" s="131" t="s">
        <v>60</v>
      </c>
      <c r="J64" s="131"/>
      <c r="K64" s="131"/>
      <c r="L64" s="131"/>
      <c r="M64" s="131"/>
      <c r="N64" s="132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61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62</v>
      </c>
    </row>
    <row r="487" spans="4:4">
      <c r="D487" s="53" t="s">
        <v>63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G42:I42"/>
    <mergeCell ref="K42:L42"/>
    <mergeCell ref="M42:N42"/>
    <mergeCell ref="G43:I43"/>
    <mergeCell ref="M43:N43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C36:E36"/>
    <mergeCell ref="G36:I36"/>
    <mergeCell ref="C37:E37"/>
    <mergeCell ref="G37:I37"/>
    <mergeCell ref="C38:E38"/>
    <mergeCell ref="G38:I38"/>
    <mergeCell ref="C33:E33"/>
    <mergeCell ref="G33:I33"/>
    <mergeCell ref="C34:E34"/>
    <mergeCell ref="G34:I34"/>
    <mergeCell ref="C35:E35"/>
    <mergeCell ref="G35:I35"/>
    <mergeCell ref="C30:E30"/>
    <mergeCell ref="G30:I30"/>
    <mergeCell ref="C31:E31"/>
    <mergeCell ref="G31:I31"/>
    <mergeCell ref="C32:E32"/>
    <mergeCell ref="G32:I32"/>
    <mergeCell ref="C27:E27"/>
    <mergeCell ref="G27:I27"/>
    <mergeCell ref="M27:N27"/>
    <mergeCell ref="C28:E28"/>
    <mergeCell ref="G28:I28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B19:N19"/>
    <mergeCell ref="B20:E20"/>
    <mergeCell ref="F20:I20"/>
    <mergeCell ref="J20:K20"/>
    <mergeCell ref="L20:N20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M2:N2"/>
    <mergeCell ref="L3:M3"/>
    <mergeCell ref="L8:M8"/>
    <mergeCell ref="K9:L9"/>
    <mergeCell ref="M9:N9"/>
    <mergeCell ref="B11:C11"/>
    <mergeCell ref="D11:N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66BA1-A718-420B-907F-FE5241E3B2E3}">
  <sheetPr>
    <pageSetUpPr fitToPage="1"/>
  </sheetPr>
  <dimension ref="A1:S487"/>
  <sheetViews>
    <sheetView topLeftCell="A7" zoomScale="120" zoomScaleNormal="120" workbookViewId="0">
      <selection activeCell="B17" sqref="B17:N1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79">
        <v>7</v>
      </c>
      <c r="N2" s="80"/>
    </row>
    <row r="3" spans="1:19">
      <c r="A3" s="5"/>
      <c r="B3" s="5"/>
      <c r="L3" s="81" t="s">
        <v>1</v>
      </c>
      <c r="M3" s="82"/>
      <c r="N3" s="7">
        <v>7862</v>
      </c>
    </row>
    <row r="4" spans="1:19">
      <c r="A4" s="5"/>
      <c r="B4" s="5"/>
      <c r="L4" s="70"/>
      <c r="M4" s="70"/>
      <c r="N4" s="9" t="s">
        <v>2</v>
      </c>
    </row>
    <row r="5" spans="1:19">
      <c r="A5" s="5"/>
      <c r="B5" s="5"/>
      <c r="G5" s="10"/>
      <c r="L5" s="70"/>
      <c r="M5" s="70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30</v>
      </c>
      <c r="K8" s="69" t="s">
        <v>5</v>
      </c>
      <c r="L8" s="83" t="s">
        <v>10</v>
      </c>
      <c r="M8" s="83"/>
      <c r="N8" s="12">
        <v>2024</v>
      </c>
    </row>
    <row r="9" spans="1:19" ht="15" customHeight="1">
      <c r="A9" s="5"/>
      <c r="B9" s="5"/>
      <c r="K9" s="84" t="s">
        <v>6</v>
      </c>
      <c r="L9" s="84"/>
      <c r="M9" s="85">
        <f>M47</f>
        <v>10086.541578947368</v>
      </c>
      <c r="N9" s="86"/>
    </row>
    <row r="10" spans="1:19" ht="13.5" customHeight="1">
      <c r="A10" s="5"/>
      <c r="B10" s="5" t="s">
        <v>7</v>
      </c>
      <c r="N10" s="12"/>
    </row>
    <row r="11" spans="1:19" ht="11.25" customHeight="1">
      <c r="A11" s="73"/>
      <c r="B11" s="75">
        <f>$M$9</f>
        <v>10086.541578947368</v>
      </c>
      <c r="C11" s="76"/>
      <c r="D11" s="77" t="s">
        <v>104</v>
      </c>
      <c r="E11" s="77"/>
      <c r="F11" s="77"/>
      <c r="G11" s="77"/>
      <c r="H11" s="77"/>
      <c r="I11" s="77"/>
      <c r="J11" s="77"/>
      <c r="K11" s="77"/>
      <c r="L11" s="77"/>
      <c r="M11" s="77"/>
      <c r="N11" s="78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93" t="s">
        <v>98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5"/>
    </row>
    <row r="14" spans="1:19" ht="11.25" customHeight="1">
      <c r="A14" s="5"/>
      <c r="B14" s="96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5"/>
    </row>
    <row r="15" spans="1:19" ht="11.25" customHeight="1">
      <c r="A15" s="5"/>
      <c r="B15" s="96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5"/>
      <c r="S15" s="4" t="s">
        <v>9</v>
      </c>
    </row>
    <row r="16" spans="1:19" ht="11.25" customHeight="1">
      <c r="A16" s="5"/>
      <c r="B16" s="5"/>
      <c r="E16" s="17">
        <v>10</v>
      </c>
      <c r="F16" s="69" t="s">
        <v>5</v>
      </c>
      <c r="G16" s="97" t="s">
        <v>106</v>
      </c>
      <c r="H16" s="83"/>
      <c r="I16" s="69" t="s">
        <v>11</v>
      </c>
      <c r="J16" s="17">
        <v>11</v>
      </c>
      <c r="K16" s="69" t="s">
        <v>12</v>
      </c>
      <c r="L16" s="97" t="s">
        <v>106</v>
      </c>
      <c r="M16" s="83"/>
      <c r="N16" s="12">
        <v>2024</v>
      </c>
    </row>
    <row r="17" spans="1:14" ht="12" customHeight="1" thickBot="1">
      <c r="A17" s="5"/>
      <c r="B17" s="87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9"/>
    </row>
    <row r="18" spans="1:14" ht="12" customHeight="1" thickBot="1">
      <c r="A18" s="5"/>
      <c r="B18" s="98" t="s">
        <v>13</v>
      </c>
      <c r="C18" s="99"/>
      <c r="D18" s="18"/>
      <c r="E18" s="100" t="s">
        <v>14</v>
      </c>
      <c r="F18" s="101"/>
      <c r="G18" s="102"/>
      <c r="H18" s="18" t="s">
        <v>69</v>
      </c>
      <c r="I18" s="100" t="s">
        <v>15</v>
      </c>
      <c r="J18" s="102"/>
      <c r="K18" s="18" t="s">
        <v>69</v>
      </c>
      <c r="L18" s="100" t="s">
        <v>16</v>
      </c>
      <c r="M18" s="102"/>
      <c r="N18" s="18" t="s">
        <v>99</v>
      </c>
    </row>
    <row r="19" spans="1:14">
      <c r="A19" s="5"/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9"/>
    </row>
    <row r="20" spans="1:14" ht="12.75" customHeight="1">
      <c r="A20" s="5"/>
      <c r="B20" s="90"/>
      <c r="C20" s="91"/>
      <c r="D20" s="91"/>
      <c r="E20" s="92"/>
      <c r="F20" s="79"/>
      <c r="G20" s="91"/>
      <c r="H20" s="91"/>
      <c r="I20" s="92"/>
      <c r="J20" s="79"/>
      <c r="K20" s="92"/>
      <c r="L20" s="79"/>
      <c r="M20" s="91"/>
      <c r="N20" s="80"/>
    </row>
    <row r="21" spans="1:14">
      <c r="A21" s="5"/>
      <c r="B21" s="113" t="s">
        <v>19</v>
      </c>
      <c r="C21" s="108"/>
      <c r="D21" s="108"/>
      <c r="E21" s="109"/>
      <c r="F21" s="107" t="s">
        <v>20</v>
      </c>
      <c r="G21" s="108"/>
      <c r="H21" s="108"/>
      <c r="I21" s="109"/>
      <c r="J21" s="107" t="s">
        <v>21</v>
      </c>
      <c r="K21" s="109"/>
      <c r="L21" s="107" t="s">
        <v>22</v>
      </c>
      <c r="M21" s="108"/>
      <c r="N21" s="110"/>
    </row>
    <row r="22" spans="1:14">
      <c r="A22" s="5"/>
      <c r="B22" s="20" t="s">
        <v>23</v>
      </c>
      <c r="E22" s="10"/>
      <c r="N22" s="12"/>
    </row>
    <row r="23" spans="1:14">
      <c r="A23" s="5"/>
      <c r="B23" s="5"/>
      <c r="C23" s="4" t="s">
        <v>24</v>
      </c>
      <c r="E23" s="69"/>
      <c r="F23" s="83" t="s">
        <v>25</v>
      </c>
      <c r="G23" s="83"/>
      <c r="J23" s="10"/>
      <c r="N23" s="12"/>
    </row>
    <row r="24" spans="1:14">
      <c r="A24" s="5"/>
      <c r="B24" s="5" t="s">
        <v>26</v>
      </c>
      <c r="D24" s="21">
        <v>1</v>
      </c>
      <c r="E24" s="69" t="s">
        <v>27</v>
      </c>
      <c r="F24" s="114">
        <v>4559.9399999999996</v>
      </c>
      <c r="G24" s="115"/>
      <c r="H24" s="4" t="s">
        <v>28</v>
      </c>
      <c r="J24" s="22"/>
      <c r="M24" s="103"/>
      <c r="N24" s="104"/>
    </row>
    <row r="25" spans="1:14">
      <c r="A25" s="5"/>
      <c r="B25" s="5"/>
      <c r="D25" s="21">
        <v>1</v>
      </c>
      <c r="E25" s="69">
        <v>1</v>
      </c>
      <c r="F25" s="111">
        <v>2279.9699999999998</v>
      </c>
      <c r="G25" s="111"/>
      <c r="H25" s="4" t="s">
        <v>29</v>
      </c>
      <c r="J25" s="10"/>
      <c r="M25" s="103"/>
      <c r="N25" s="104"/>
    </row>
    <row r="26" spans="1:14">
      <c r="A26" s="5"/>
      <c r="B26" s="20" t="s">
        <v>30</v>
      </c>
      <c r="D26" s="23"/>
      <c r="E26" s="69"/>
      <c r="F26" s="112"/>
      <c r="G26" s="112"/>
      <c r="M26" s="103"/>
      <c r="N26" s="104"/>
    </row>
    <row r="27" spans="1:14">
      <c r="A27" s="5"/>
      <c r="B27" s="5" t="s">
        <v>5</v>
      </c>
      <c r="C27" s="105" t="s">
        <v>31</v>
      </c>
      <c r="D27" s="105"/>
      <c r="E27" s="105"/>
      <c r="F27" s="69" t="s">
        <v>27</v>
      </c>
      <c r="G27" s="105" t="s">
        <v>36</v>
      </c>
      <c r="H27" s="106"/>
      <c r="I27" s="106"/>
      <c r="J27" s="24">
        <v>115</v>
      </c>
      <c r="K27" s="4" t="s">
        <v>33</v>
      </c>
      <c r="M27" s="103"/>
      <c r="N27" s="104"/>
    </row>
    <row r="28" spans="1:14">
      <c r="A28" s="5"/>
      <c r="B28" s="5" t="s">
        <v>5</v>
      </c>
      <c r="C28" s="105" t="s">
        <v>93</v>
      </c>
      <c r="D28" s="106"/>
      <c r="E28" s="106"/>
      <c r="F28" s="69" t="s">
        <v>27</v>
      </c>
      <c r="G28" s="105" t="s">
        <v>100</v>
      </c>
      <c r="H28" s="105"/>
      <c r="I28" s="105"/>
      <c r="J28" s="24"/>
      <c r="K28" s="4" t="s">
        <v>33</v>
      </c>
      <c r="N28" s="25"/>
    </row>
    <row r="29" spans="1:14">
      <c r="A29" s="5"/>
      <c r="B29" s="5" t="s">
        <v>5</v>
      </c>
      <c r="C29" s="142" t="s">
        <v>100</v>
      </c>
      <c r="D29" s="142"/>
      <c r="E29" s="142"/>
      <c r="F29" s="69" t="s">
        <v>27</v>
      </c>
      <c r="G29" s="105" t="s">
        <v>101</v>
      </c>
      <c r="H29" s="106"/>
      <c r="I29" s="106"/>
      <c r="J29" s="24"/>
      <c r="K29" s="4" t="s">
        <v>33</v>
      </c>
      <c r="N29" s="12"/>
    </row>
    <row r="30" spans="1:14">
      <c r="A30" s="5"/>
      <c r="B30" s="5" t="s">
        <v>5</v>
      </c>
      <c r="C30" s="142" t="s">
        <v>36</v>
      </c>
      <c r="D30" s="142"/>
      <c r="E30" s="142"/>
      <c r="F30" s="69" t="s">
        <v>27</v>
      </c>
      <c r="G30" s="105" t="s">
        <v>31</v>
      </c>
      <c r="H30" s="106"/>
      <c r="I30" s="106"/>
      <c r="J30" s="24">
        <v>115</v>
      </c>
      <c r="K30" s="4" t="s">
        <v>33</v>
      </c>
      <c r="N30" s="12"/>
    </row>
    <row r="31" spans="1:14" ht="11.25" customHeight="1">
      <c r="A31" s="5"/>
      <c r="B31" s="5" t="s">
        <v>5</v>
      </c>
      <c r="C31" s="105"/>
      <c r="D31" s="105"/>
      <c r="E31" s="105"/>
      <c r="F31" s="69" t="s">
        <v>27</v>
      </c>
      <c r="G31" s="105"/>
      <c r="H31" s="105"/>
      <c r="I31" s="105"/>
      <c r="J31" s="24"/>
      <c r="K31" s="4" t="s">
        <v>33</v>
      </c>
      <c r="N31" s="12"/>
    </row>
    <row r="32" spans="1:14">
      <c r="A32" s="5"/>
      <c r="B32" s="5" t="s">
        <v>5</v>
      </c>
      <c r="C32" s="105"/>
      <c r="D32" s="105"/>
      <c r="E32" s="105"/>
      <c r="F32" s="69" t="s">
        <v>27</v>
      </c>
      <c r="G32" s="105"/>
      <c r="H32" s="106"/>
      <c r="I32" s="106"/>
      <c r="J32" s="24"/>
      <c r="K32" s="4" t="s">
        <v>33</v>
      </c>
      <c r="N32" s="12"/>
    </row>
    <row r="33" spans="1:15" ht="11.25" customHeight="1">
      <c r="A33" s="5"/>
      <c r="B33" s="5" t="s">
        <v>5</v>
      </c>
      <c r="C33" s="105"/>
      <c r="D33" s="106"/>
      <c r="E33" s="106"/>
      <c r="F33" s="69" t="s">
        <v>27</v>
      </c>
      <c r="G33" s="105"/>
      <c r="H33" s="105"/>
      <c r="I33" s="105"/>
      <c r="J33" s="24"/>
      <c r="K33" s="4" t="s">
        <v>33</v>
      </c>
      <c r="N33" s="12"/>
    </row>
    <row r="34" spans="1:15">
      <c r="A34" s="5"/>
      <c r="B34" s="5" t="s">
        <v>5</v>
      </c>
      <c r="C34" s="105"/>
      <c r="D34" s="105"/>
      <c r="E34" s="105"/>
      <c r="F34" s="69" t="s">
        <v>27</v>
      </c>
      <c r="G34" s="105"/>
      <c r="H34" s="105"/>
      <c r="I34" s="105"/>
      <c r="J34" s="24"/>
      <c r="K34" s="4" t="s">
        <v>33</v>
      </c>
      <c r="N34" s="12"/>
    </row>
    <row r="35" spans="1:15">
      <c r="A35" s="5"/>
      <c r="B35" s="5"/>
      <c r="C35" s="105"/>
      <c r="D35" s="105"/>
      <c r="E35" s="105"/>
      <c r="F35" s="69" t="s">
        <v>27</v>
      </c>
      <c r="G35" s="105"/>
      <c r="H35" s="105"/>
      <c r="I35" s="105"/>
      <c r="J35" s="24"/>
      <c r="K35" s="4" t="s">
        <v>33</v>
      </c>
      <c r="N35" s="12"/>
    </row>
    <row r="36" spans="1:15">
      <c r="A36" s="5"/>
      <c r="B36" s="5"/>
      <c r="C36" s="83"/>
      <c r="D36" s="83"/>
      <c r="E36" s="83"/>
      <c r="F36" s="69" t="s">
        <v>27</v>
      </c>
      <c r="G36" s="83"/>
      <c r="H36" s="83"/>
      <c r="I36" s="83"/>
      <c r="J36" s="24"/>
      <c r="K36" s="4" t="s">
        <v>33</v>
      </c>
      <c r="N36" s="12"/>
    </row>
    <row r="37" spans="1:15">
      <c r="A37" s="5"/>
      <c r="B37" s="5"/>
      <c r="C37" s="83"/>
      <c r="D37" s="83"/>
      <c r="E37" s="83"/>
      <c r="F37" s="69" t="s">
        <v>27</v>
      </c>
      <c r="G37" s="83"/>
      <c r="H37" s="83"/>
      <c r="I37" s="83"/>
      <c r="J37" s="24"/>
      <c r="K37" s="4" t="s">
        <v>33</v>
      </c>
      <c r="N37" s="12"/>
    </row>
    <row r="38" spans="1:15">
      <c r="A38" s="5"/>
      <c r="B38" s="5"/>
      <c r="C38" s="83"/>
      <c r="D38" s="83"/>
      <c r="E38" s="83"/>
      <c r="F38" s="69" t="s">
        <v>27</v>
      </c>
      <c r="G38" s="83"/>
      <c r="H38" s="83"/>
      <c r="I38" s="83"/>
      <c r="J38" s="24"/>
      <c r="K38" s="4" t="s">
        <v>33</v>
      </c>
      <c r="N38" s="12"/>
    </row>
    <row r="39" spans="1:15">
      <c r="A39" s="5"/>
      <c r="B39" s="5"/>
      <c r="C39" s="91"/>
      <c r="D39" s="91"/>
      <c r="E39" s="91"/>
      <c r="F39" s="69" t="s">
        <v>27</v>
      </c>
      <c r="G39" s="91"/>
      <c r="H39" s="91"/>
      <c r="I39" s="91"/>
      <c r="J39" s="26"/>
      <c r="K39" s="4" t="s">
        <v>33</v>
      </c>
      <c r="N39" s="12"/>
    </row>
    <row r="40" spans="1:15" ht="22.5">
      <c r="A40" s="5"/>
      <c r="B40" s="5"/>
      <c r="C40" s="6"/>
      <c r="F40" s="69"/>
      <c r="G40" s="119" t="s">
        <v>39</v>
      </c>
      <c r="H40" s="119"/>
      <c r="I40" s="119"/>
      <c r="J40" s="27">
        <f>SUM(J27:J39)</f>
        <v>230</v>
      </c>
      <c r="K40" s="74"/>
      <c r="L40" s="71" t="s">
        <v>40</v>
      </c>
      <c r="M40" s="117">
        <f>(D24*F24)+(D25*F25)</f>
        <v>6839.91</v>
      </c>
      <c r="N40" s="118"/>
    </row>
    <row r="41" spans="1:15" ht="11.25" customHeight="1">
      <c r="A41" s="5"/>
      <c r="B41" s="5"/>
      <c r="C41" s="6"/>
      <c r="F41" s="69"/>
      <c r="G41" s="84" t="s">
        <v>41</v>
      </c>
      <c r="H41" s="84"/>
      <c r="I41" s="84"/>
      <c r="J41" s="70">
        <v>9.5</v>
      </c>
      <c r="K41" s="116" t="s">
        <v>42</v>
      </c>
      <c r="L41" s="120"/>
      <c r="M41" s="121" t="s">
        <v>43</v>
      </c>
      <c r="N41" s="122"/>
    </row>
    <row r="42" spans="1:15" ht="10.5" customHeight="1">
      <c r="A42" s="5"/>
      <c r="B42" s="5"/>
      <c r="C42" s="6"/>
      <c r="F42" s="69"/>
      <c r="G42" s="84" t="s">
        <v>44</v>
      </c>
      <c r="H42" s="84"/>
      <c r="I42" s="84"/>
      <c r="J42" s="31">
        <f>J40/J41</f>
        <v>24.210526315789473</v>
      </c>
      <c r="K42" s="116" t="s">
        <v>45</v>
      </c>
      <c r="L42" s="120"/>
      <c r="M42" s="121">
        <f>377*2</f>
        <v>754</v>
      </c>
      <c r="N42" s="122"/>
    </row>
    <row r="43" spans="1:15" ht="15" customHeight="1">
      <c r="A43" s="5"/>
      <c r="B43" s="5"/>
      <c r="C43" s="6"/>
      <c r="F43" s="69"/>
      <c r="G43" s="84" t="s">
        <v>46</v>
      </c>
      <c r="H43" s="84"/>
      <c r="I43" s="84"/>
      <c r="J43" s="32">
        <v>22</v>
      </c>
      <c r="K43" s="74"/>
      <c r="L43" s="33" t="s">
        <v>30</v>
      </c>
      <c r="M43" s="123">
        <f>J42*J43</f>
        <v>532.63157894736844</v>
      </c>
      <c r="N43" s="124"/>
    </row>
    <row r="44" spans="1:15" ht="11.25" customHeight="1">
      <c r="A44" s="5"/>
      <c r="B44" s="5"/>
      <c r="C44" s="6"/>
      <c r="F44" s="69"/>
      <c r="G44" s="69"/>
      <c r="I44" s="70"/>
      <c r="K44" s="116" t="s">
        <v>47</v>
      </c>
      <c r="L44" s="116"/>
      <c r="M44" s="117">
        <f>230*2</f>
        <v>460</v>
      </c>
      <c r="N44" s="118"/>
    </row>
    <row r="45" spans="1:15">
      <c r="A45" s="5"/>
      <c r="B45" s="5"/>
      <c r="C45" s="6"/>
      <c r="F45" s="69"/>
      <c r="G45" s="69"/>
      <c r="H45" s="70"/>
      <c r="I45" s="70"/>
      <c r="J45" s="33"/>
      <c r="K45" s="33"/>
      <c r="L45" s="33" t="s">
        <v>48</v>
      </c>
      <c r="M45" s="117">
        <f>250*6</f>
        <v>1500</v>
      </c>
      <c r="N45" s="118"/>
    </row>
    <row r="46" spans="1:15">
      <c r="A46" s="5"/>
      <c r="B46" s="5"/>
      <c r="E46" s="74"/>
      <c r="F46" s="125"/>
      <c r="G46" s="125"/>
      <c r="H46" s="33"/>
      <c r="I46" s="33"/>
      <c r="J46" s="10"/>
      <c r="K46" s="116" t="s">
        <v>49</v>
      </c>
      <c r="L46" s="116" t="s">
        <v>49</v>
      </c>
      <c r="M46" s="117"/>
      <c r="N46" s="118"/>
      <c r="O46" s="34"/>
    </row>
    <row r="47" spans="1:15">
      <c r="A47" s="5"/>
      <c r="B47" s="5"/>
      <c r="E47" s="74"/>
      <c r="F47" s="125"/>
      <c r="G47" s="125"/>
      <c r="H47" s="33"/>
      <c r="I47" s="33"/>
      <c r="J47" s="33"/>
      <c r="K47" s="116" t="s">
        <v>50</v>
      </c>
      <c r="L47" s="116"/>
      <c r="M47" s="123">
        <f>SUM(M40:N46)</f>
        <v>10086.541578947368</v>
      </c>
      <c r="N47" s="124"/>
    </row>
    <row r="48" spans="1:15">
      <c r="A48" s="5"/>
      <c r="B48" s="5"/>
      <c r="E48" s="74"/>
      <c r="F48" s="125"/>
      <c r="G48" s="125"/>
      <c r="H48" s="33"/>
      <c r="I48" s="33"/>
      <c r="J48" s="33"/>
      <c r="M48" s="117"/>
      <c r="N48" s="118"/>
    </row>
    <row r="49" spans="1:14">
      <c r="A49" s="5"/>
      <c r="B49" s="5"/>
      <c r="C49" s="10"/>
      <c r="E49" s="74"/>
      <c r="F49" s="125"/>
      <c r="G49" s="125"/>
      <c r="H49" s="33"/>
      <c r="I49" s="33"/>
      <c r="J49" s="33"/>
      <c r="M49" s="126"/>
      <c r="N49" s="127"/>
    </row>
    <row r="50" spans="1:14">
      <c r="A50" s="5"/>
      <c r="B50" s="35" t="s">
        <v>51</v>
      </c>
      <c r="C50" s="36"/>
      <c r="D50" s="36"/>
      <c r="E50" s="36"/>
      <c r="F50" s="36"/>
      <c r="G50" s="37"/>
      <c r="H50" s="33"/>
      <c r="I50" s="33"/>
      <c r="J50" s="33"/>
      <c r="L50" s="74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28" t="s">
        <v>52</v>
      </c>
      <c r="C58" s="81"/>
      <c r="D58" s="81"/>
      <c r="E58" s="81"/>
      <c r="F58" s="81"/>
      <c r="G58" s="81"/>
      <c r="I58" s="129" t="s">
        <v>53</v>
      </c>
      <c r="J58" s="129"/>
      <c r="K58" s="129"/>
      <c r="L58" s="129"/>
      <c r="M58" s="129"/>
      <c r="N58" s="130"/>
    </row>
    <row r="59" spans="1:14" ht="1.5" customHeight="1">
      <c r="A59" s="5"/>
      <c r="B59" s="68"/>
      <c r="C59" s="69"/>
      <c r="D59" s="69"/>
      <c r="E59" s="69"/>
      <c r="F59" s="69"/>
      <c r="G59" s="69"/>
      <c r="I59" s="69"/>
      <c r="J59" s="69"/>
      <c r="K59" s="69"/>
      <c r="L59" s="69"/>
      <c r="M59" s="69"/>
      <c r="N59" s="72"/>
    </row>
    <row r="60" spans="1:14" ht="11.25" hidden="1" customHeight="1">
      <c r="A60" s="5"/>
      <c r="B60" s="98"/>
      <c r="C60" s="84"/>
      <c r="D60" s="84"/>
      <c r="E60" s="84"/>
      <c r="F60" s="84"/>
      <c r="G60" s="84"/>
      <c r="N60" s="12"/>
    </row>
    <row r="61" spans="1:14" ht="16.5" customHeight="1">
      <c r="A61" s="5"/>
      <c r="B61" s="133" t="s">
        <v>54</v>
      </c>
      <c r="C61" s="83"/>
      <c r="D61" s="83"/>
      <c r="E61" s="83"/>
      <c r="F61" s="83"/>
      <c r="G61" s="83"/>
      <c r="I61" s="83" t="s">
        <v>102</v>
      </c>
      <c r="J61" s="83"/>
      <c r="K61" s="83"/>
      <c r="L61" s="83"/>
      <c r="M61" s="83"/>
      <c r="N61" s="134"/>
    </row>
    <row r="62" spans="1:14">
      <c r="A62" s="5"/>
      <c r="B62" s="98" t="s">
        <v>56</v>
      </c>
      <c r="C62" s="84"/>
      <c r="D62" s="84"/>
      <c r="E62" s="84"/>
      <c r="F62" s="84"/>
      <c r="G62" s="84"/>
      <c r="I62" s="135" t="s">
        <v>56</v>
      </c>
      <c r="J62" s="135"/>
      <c r="K62" s="135"/>
      <c r="L62" s="135"/>
      <c r="M62" s="135"/>
      <c r="N62" s="136"/>
    </row>
    <row r="63" spans="1:14" ht="26.25" customHeight="1">
      <c r="A63" s="5"/>
      <c r="B63" s="137" t="s">
        <v>57</v>
      </c>
      <c r="C63" s="138"/>
      <c r="D63" s="138"/>
      <c r="E63" s="138"/>
      <c r="F63" s="138"/>
      <c r="G63" s="138"/>
      <c r="I63" s="138" t="s">
        <v>103</v>
      </c>
      <c r="J63" s="138"/>
      <c r="K63" s="138"/>
      <c r="L63" s="138"/>
      <c r="M63" s="138"/>
      <c r="N63" s="139"/>
    </row>
    <row r="64" spans="1:14" ht="2.25" customHeight="1">
      <c r="A64" s="5"/>
      <c r="B64" s="98" t="s">
        <v>59</v>
      </c>
      <c r="C64" s="84"/>
      <c r="D64" s="84"/>
      <c r="E64" s="84"/>
      <c r="F64" s="84"/>
      <c r="G64" s="84"/>
      <c r="I64" s="131" t="s">
        <v>60</v>
      </c>
      <c r="J64" s="131"/>
      <c r="K64" s="131"/>
      <c r="L64" s="131"/>
      <c r="M64" s="131"/>
      <c r="N64" s="132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61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62</v>
      </c>
    </row>
    <row r="487" spans="4:4">
      <c r="D487" s="53" t="s">
        <v>63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G42:I42"/>
    <mergeCell ref="K42:L42"/>
    <mergeCell ref="M42:N42"/>
    <mergeCell ref="G43:I43"/>
    <mergeCell ref="M43:N43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C36:E36"/>
    <mergeCell ref="G36:I36"/>
    <mergeCell ref="C37:E37"/>
    <mergeCell ref="G37:I37"/>
    <mergeCell ref="C38:E38"/>
    <mergeCell ref="G38:I38"/>
    <mergeCell ref="C33:E33"/>
    <mergeCell ref="G33:I33"/>
    <mergeCell ref="C34:E34"/>
    <mergeCell ref="G34:I34"/>
    <mergeCell ref="C35:E35"/>
    <mergeCell ref="G35:I35"/>
    <mergeCell ref="C30:E30"/>
    <mergeCell ref="G30:I30"/>
    <mergeCell ref="C31:E31"/>
    <mergeCell ref="G31:I31"/>
    <mergeCell ref="C32:E32"/>
    <mergeCell ref="G32:I32"/>
    <mergeCell ref="C27:E27"/>
    <mergeCell ref="G27:I27"/>
    <mergeCell ref="M27:N27"/>
    <mergeCell ref="C28:E28"/>
    <mergeCell ref="G28:I28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B19:N19"/>
    <mergeCell ref="B20:E20"/>
    <mergeCell ref="F20:I20"/>
    <mergeCell ref="J20:K20"/>
    <mergeCell ref="L20:N20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M2:N2"/>
    <mergeCell ref="L3:M3"/>
    <mergeCell ref="L8:M8"/>
    <mergeCell ref="K9:L9"/>
    <mergeCell ref="M9:N9"/>
    <mergeCell ref="B11:C11"/>
    <mergeCell ref="D11:N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A1F21-B0B6-42B1-A02E-336FB31B947A}">
  <sheetPr>
    <pageSetUpPr fitToPage="1"/>
  </sheetPr>
  <dimension ref="A1:S487"/>
  <sheetViews>
    <sheetView topLeftCell="A13" zoomScale="120" zoomScaleNormal="120" workbookViewId="0">
      <selection activeCell="Q47" sqref="Q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79">
        <v>6</v>
      </c>
      <c r="N2" s="80"/>
    </row>
    <row r="3" spans="1:19">
      <c r="A3" s="5"/>
      <c r="B3" s="5"/>
      <c r="L3" s="81" t="s">
        <v>1</v>
      </c>
      <c r="M3" s="82"/>
      <c r="N3" s="7">
        <v>7862</v>
      </c>
    </row>
    <row r="4" spans="1:19">
      <c r="A4" s="5"/>
      <c r="B4" s="5"/>
      <c r="L4" s="63"/>
      <c r="M4" s="63"/>
      <c r="N4" s="9" t="s">
        <v>2</v>
      </c>
    </row>
    <row r="5" spans="1:19">
      <c r="A5" s="5"/>
      <c r="B5" s="5"/>
      <c r="G5" s="10"/>
      <c r="L5" s="63"/>
      <c r="M5" s="63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9</v>
      </c>
      <c r="K8" s="62" t="s">
        <v>5</v>
      </c>
      <c r="L8" s="83" t="s">
        <v>10</v>
      </c>
      <c r="M8" s="83"/>
      <c r="N8" s="12">
        <v>2024</v>
      </c>
    </row>
    <row r="9" spans="1:19" ht="15" customHeight="1">
      <c r="A9" s="5"/>
      <c r="B9" s="5"/>
      <c r="K9" s="84" t="s">
        <v>6</v>
      </c>
      <c r="L9" s="84"/>
      <c r="M9" s="85">
        <f>M47</f>
        <v>11859.89</v>
      </c>
      <c r="N9" s="86"/>
    </row>
    <row r="10" spans="1:19" ht="13.5" customHeight="1">
      <c r="A10" s="5"/>
      <c r="B10" s="5" t="s">
        <v>7</v>
      </c>
      <c r="N10" s="12"/>
    </row>
    <row r="11" spans="1:19" ht="11.25" customHeight="1">
      <c r="A11" s="66"/>
      <c r="B11" s="75">
        <f>$M$9</f>
        <v>11859.89</v>
      </c>
      <c r="C11" s="76"/>
      <c r="D11" s="77" t="s">
        <v>97</v>
      </c>
      <c r="E11" s="77"/>
      <c r="F11" s="77"/>
      <c r="G11" s="77"/>
      <c r="H11" s="77"/>
      <c r="I11" s="77"/>
      <c r="J11" s="77"/>
      <c r="K11" s="77"/>
      <c r="L11" s="77"/>
      <c r="M11" s="77"/>
      <c r="N11" s="78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93" t="s">
        <v>91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5"/>
    </row>
    <row r="14" spans="1:19" ht="11.25" customHeight="1">
      <c r="A14" s="5"/>
      <c r="B14" s="96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5"/>
    </row>
    <row r="15" spans="1:19" ht="11.25" customHeight="1">
      <c r="A15" s="5"/>
      <c r="B15" s="96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5"/>
      <c r="S15" s="4" t="s">
        <v>9</v>
      </c>
    </row>
    <row r="16" spans="1:19" ht="11.25" customHeight="1">
      <c r="A16" s="5"/>
      <c r="B16" s="5"/>
      <c r="E16" s="17">
        <v>15</v>
      </c>
      <c r="F16" s="62" t="s">
        <v>5</v>
      </c>
      <c r="G16" s="97" t="s">
        <v>10</v>
      </c>
      <c r="H16" s="83"/>
      <c r="I16" s="62" t="s">
        <v>11</v>
      </c>
      <c r="J16" s="17">
        <v>18</v>
      </c>
      <c r="K16" s="62" t="s">
        <v>12</v>
      </c>
      <c r="L16" s="97" t="s">
        <v>10</v>
      </c>
      <c r="M16" s="83"/>
      <c r="N16" s="12">
        <v>2024</v>
      </c>
    </row>
    <row r="17" spans="1:14" ht="12" customHeight="1" thickBot="1">
      <c r="A17" s="5"/>
      <c r="B17" s="87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9"/>
    </row>
    <row r="18" spans="1:14" ht="12" customHeight="1" thickBot="1">
      <c r="A18" s="5"/>
      <c r="B18" s="98" t="s">
        <v>13</v>
      </c>
      <c r="C18" s="99"/>
      <c r="D18" s="18" t="s">
        <v>69</v>
      </c>
      <c r="E18" s="100" t="s">
        <v>14</v>
      </c>
      <c r="F18" s="101"/>
      <c r="G18" s="102"/>
      <c r="H18" s="18"/>
      <c r="I18" s="100" t="s">
        <v>15</v>
      </c>
      <c r="J18" s="102"/>
      <c r="K18" s="18" t="s">
        <v>69</v>
      </c>
      <c r="L18" s="100" t="s">
        <v>16</v>
      </c>
      <c r="M18" s="102"/>
      <c r="N18" s="18" t="s">
        <v>92</v>
      </c>
    </row>
    <row r="19" spans="1:14">
      <c r="A19" s="5"/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9"/>
    </row>
    <row r="20" spans="1:14" ht="12.75" customHeight="1">
      <c r="A20" s="5"/>
      <c r="B20" s="90"/>
      <c r="C20" s="91"/>
      <c r="D20" s="91"/>
      <c r="E20" s="92"/>
      <c r="F20" s="79"/>
      <c r="G20" s="91"/>
      <c r="H20" s="91"/>
      <c r="I20" s="92"/>
      <c r="J20" s="79"/>
      <c r="K20" s="92"/>
      <c r="L20" s="79"/>
      <c r="M20" s="91"/>
      <c r="N20" s="80"/>
    </row>
    <row r="21" spans="1:14">
      <c r="A21" s="5"/>
      <c r="B21" s="113" t="s">
        <v>19</v>
      </c>
      <c r="C21" s="108"/>
      <c r="D21" s="108"/>
      <c r="E21" s="109"/>
      <c r="F21" s="107" t="s">
        <v>20</v>
      </c>
      <c r="G21" s="108"/>
      <c r="H21" s="108"/>
      <c r="I21" s="109"/>
      <c r="J21" s="107" t="s">
        <v>21</v>
      </c>
      <c r="K21" s="109"/>
      <c r="L21" s="107" t="s">
        <v>22</v>
      </c>
      <c r="M21" s="108"/>
      <c r="N21" s="110"/>
    </row>
    <row r="22" spans="1:14">
      <c r="A22" s="5"/>
      <c r="B22" s="20" t="s">
        <v>23</v>
      </c>
      <c r="E22" s="10"/>
      <c r="N22" s="12"/>
    </row>
    <row r="23" spans="1:14">
      <c r="A23" s="5"/>
      <c r="B23" s="5"/>
      <c r="C23" s="4" t="s">
        <v>24</v>
      </c>
      <c r="E23" s="62"/>
      <c r="F23" s="83" t="s">
        <v>25</v>
      </c>
      <c r="G23" s="83"/>
      <c r="J23" s="10"/>
      <c r="N23" s="12"/>
    </row>
    <row r="24" spans="1:14">
      <c r="A24" s="5"/>
      <c r="B24" s="5" t="s">
        <v>26</v>
      </c>
      <c r="D24" s="21">
        <v>3</v>
      </c>
      <c r="E24" s="62" t="s">
        <v>27</v>
      </c>
      <c r="F24" s="114">
        <v>2388.54</v>
      </c>
      <c r="G24" s="115"/>
      <c r="H24" s="4" t="s">
        <v>28</v>
      </c>
      <c r="J24" s="22"/>
      <c r="M24" s="103"/>
      <c r="N24" s="104"/>
    </row>
    <row r="25" spans="1:14">
      <c r="A25" s="5"/>
      <c r="B25" s="5"/>
      <c r="D25" s="21">
        <v>1</v>
      </c>
      <c r="E25" s="62">
        <v>1</v>
      </c>
      <c r="F25" s="111">
        <v>1194.27</v>
      </c>
      <c r="G25" s="111"/>
      <c r="H25" s="4" t="s">
        <v>29</v>
      </c>
      <c r="J25" s="10"/>
      <c r="M25" s="103"/>
      <c r="N25" s="104"/>
    </row>
    <row r="26" spans="1:14">
      <c r="A26" s="5"/>
      <c r="B26" s="20" t="s">
        <v>30</v>
      </c>
      <c r="D26" s="23"/>
      <c r="E26" s="62"/>
      <c r="F26" s="112"/>
      <c r="G26" s="112"/>
      <c r="M26" s="103"/>
      <c r="N26" s="104"/>
    </row>
    <row r="27" spans="1:14">
      <c r="A27" s="5"/>
      <c r="B27" s="5" t="s">
        <v>5</v>
      </c>
      <c r="C27" s="105" t="s">
        <v>31</v>
      </c>
      <c r="D27" s="105"/>
      <c r="E27" s="105"/>
      <c r="F27" s="62" t="s">
        <v>27</v>
      </c>
      <c r="G27" s="105" t="s">
        <v>36</v>
      </c>
      <c r="H27" s="106"/>
      <c r="I27" s="106"/>
      <c r="J27" s="24"/>
      <c r="K27" s="4" t="s">
        <v>33</v>
      </c>
      <c r="M27" s="103"/>
      <c r="N27" s="104"/>
    </row>
    <row r="28" spans="1:14">
      <c r="A28" s="5"/>
      <c r="B28" s="5" t="s">
        <v>5</v>
      </c>
      <c r="C28" s="105" t="s">
        <v>93</v>
      </c>
      <c r="D28" s="106"/>
      <c r="E28" s="106"/>
      <c r="F28" s="62" t="s">
        <v>27</v>
      </c>
      <c r="G28" s="105" t="s">
        <v>94</v>
      </c>
      <c r="H28" s="105"/>
      <c r="I28" s="105"/>
      <c r="J28" s="24"/>
      <c r="K28" s="4" t="s">
        <v>33</v>
      </c>
      <c r="N28" s="25"/>
    </row>
    <row r="29" spans="1:14">
      <c r="A29" s="5"/>
      <c r="B29" s="5" t="s">
        <v>5</v>
      </c>
      <c r="C29" s="105" t="s">
        <v>76</v>
      </c>
      <c r="D29" s="105"/>
      <c r="E29" s="105"/>
      <c r="F29" s="62" t="s">
        <v>27</v>
      </c>
      <c r="G29" s="105" t="s">
        <v>76</v>
      </c>
      <c r="H29" s="106"/>
      <c r="I29" s="106"/>
      <c r="J29" s="24"/>
      <c r="K29" s="4" t="s">
        <v>33</v>
      </c>
      <c r="N29" s="12"/>
    </row>
    <row r="30" spans="1:14">
      <c r="A30" s="5"/>
      <c r="B30" s="5" t="s">
        <v>5</v>
      </c>
      <c r="C30" s="105" t="s">
        <v>75</v>
      </c>
      <c r="D30" s="105"/>
      <c r="E30" s="105"/>
      <c r="F30" s="62" t="s">
        <v>27</v>
      </c>
      <c r="G30" s="105" t="s">
        <v>36</v>
      </c>
      <c r="H30" s="106"/>
      <c r="I30" s="106"/>
      <c r="J30" s="24"/>
      <c r="K30" s="4" t="s">
        <v>33</v>
      </c>
      <c r="N30" s="12"/>
    </row>
    <row r="31" spans="1:14" ht="11.25" customHeight="1">
      <c r="A31" s="5"/>
      <c r="B31" s="5" t="s">
        <v>5</v>
      </c>
      <c r="C31" s="105" t="s">
        <v>36</v>
      </c>
      <c r="D31" s="105"/>
      <c r="E31" s="105"/>
      <c r="F31" s="62" t="s">
        <v>27</v>
      </c>
      <c r="G31" s="105" t="s">
        <v>31</v>
      </c>
      <c r="H31" s="105"/>
      <c r="I31" s="105"/>
      <c r="J31" s="24"/>
      <c r="K31" s="4" t="s">
        <v>33</v>
      </c>
      <c r="N31" s="12"/>
    </row>
    <row r="32" spans="1:14">
      <c r="A32" s="5"/>
      <c r="B32" s="5" t="s">
        <v>5</v>
      </c>
      <c r="C32" s="105"/>
      <c r="D32" s="105"/>
      <c r="E32" s="105"/>
      <c r="F32" s="62" t="s">
        <v>27</v>
      </c>
      <c r="G32" s="105"/>
      <c r="H32" s="106"/>
      <c r="I32" s="106"/>
      <c r="J32" s="24"/>
      <c r="K32" s="4" t="s">
        <v>33</v>
      </c>
      <c r="N32" s="12"/>
    </row>
    <row r="33" spans="1:15" ht="11.25" customHeight="1">
      <c r="A33" s="5"/>
      <c r="B33" s="5" t="s">
        <v>5</v>
      </c>
      <c r="C33" s="105"/>
      <c r="D33" s="106"/>
      <c r="E33" s="106"/>
      <c r="F33" s="62" t="s">
        <v>27</v>
      </c>
      <c r="G33" s="105"/>
      <c r="H33" s="105"/>
      <c r="I33" s="105"/>
      <c r="J33" s="24"/>
      <c r="K33" s="4" t="s">
        <v>33</v>
      </c>
      <c r="N33" s="12"/>
    </row>
    <row r="34" spans="1:15">
      <c r="A34" s="5"/>
      <c r="B34" s="5" t="s">
        <v>5</v>
      </c>
      <c r="C34" s="105"/>
      <c r="D34" s="105"/>
      <c r="E34" s="105"/>
      <c r="F34" s="62" t="s">
        <v>27</v>
      </c>
      <c r="G34" s="105"/>
      <c r="H34" s="105"/>
      <c r="I34" s="105"/>
      <c r="J34" s="24"/>
      <c r="K34" s="4" t="s">
        <v>33</v>
      </c>
      <c r="N34" s="12"/>
    </row>
    <row r="35" spans="1:15">
      <c r="A35" s="5"/>
      <c r="B35" s="5"/>
      <c r="C35" s="105"/>
      <c r="D35" s="105"/>
      <c r="E35" s="105"/>
      <c r="F35" s="62" t="s">
        <v>27</v>
      </c>
      <c r="G35" s="105"/>
      <c r="H35" s="105"/>
      <c r="I35" s="105"/>
      <c r="J35" s="24"/>
      <c r="K35" s="4" t="s">
        <v>33</v>
      </c>
      <c r="N35" s="12"/>
    </row>
    <row r="36" spans="1:15">
      <c r="A36" s="5"/>
      <c r="B36" s="5"/>
      <c r="C36" s="83"/>
      <c r="D36" s="83"/>
      <c r="E36" s="83"/>
      <c r="F36" s="62" t="s">
        <v>27</v>
      </c>
      <c r="G36" s="83"/>
      <c r="H36" s="83"/>
      <c r="I36" s="83"/>
      <c r="J36" s="24"/>
      <c r="K36" s="4" t="s">
        <v>33</v>
      </c>
      <c r="N36" s="12"/>
    </row>
    <row r="37" spans="1:15">
      <c r="A37" s="5"/>
      <c r="B37" s="5"/>
      <c r="C37" s="83"/>
      <c r="D37" s="83"/>
      <c r="E37" s="83"/>
      <c r="F37" s="62" t="s">
        <v>27</v>
      </c>
      <c r="G37" s="83"/>
      <c r="H37" s="83"/>
      <c r="I37" s="83"/>
      <c r="J37" s="24"/>
      <c r="K37" s="4" t="s">
        <v>33</v>
      </c>
      <c r="N37" s="12"/>
    </row>
    <row r="38" spans="1:15">
      <c r="A38" s="5"/>
      <c r="B38" s="5"/>
      <c r="C38" s="83"/>
      <c r="D38" s="83"/>
      <c r="E38" s="83"/>
      <c r="F38" s="62" t="s">
        <v>27</v>
      </c>
      <c r="G38" s="83"/>
      <c r="H38" s="83"/>
      <c r="I38" s="83"/>
      <c r="J38" s="24"/>
      <c r="K38" s="4" t="s">
        <v>33</v>
      </c>
      <c r="N38" s="12"/>
    </row>
    <row r="39" spans="1:15">
      <c r="A39" s="5"/>
      <c r="B39" s="5"/>
      <c r="C39" s="91"/>
      <c r="D39" s="91"/>
      <c r="E39" s="91"/>
      <c r="F39" s="62" t="s">
        <v>27</v>
      </c>
      <c r="G39" s="91"/>
      <c r="H39" s="91"/>
      <c r="I39" s="91"/>
      <c r="J39" s="26"/>
      <c r="K39" s="4" t="s">
        <v>33</v>
      </c>
      <c r="N39" s="12"/>
    </row>
    <row r="40" spans="1:15" ht="22.5">
      <c r="A40" s="5"/>
      <c r="B40" s="5"/>
      <c r="C40" s="6"/>
      <c r="F40" s="62"/>
      <c r="G40" s="119" t="s">
        <v>39</v>
      </c>
      <c r="H40" s="119"/>
      <c r="I40" s="119"/>
      <c r="J40" s="27">
        <f>SUM(J27:J39)</f>
        <v>0</v>
      </c>
      <c r="K40" s="67"/>
      <c r="L40" s="64" t="s">
        <v>40</v>
      </c>
      <c r="M40" s="117">
        <f>(D24*F24)+(D25*F25)</f>
        <v>8359.89</v>
      </c>
      <c r="N40" s="118"/>
    </row>
    <row r="41" spans="1:15" ht="11.25" customHeight="1">
      <c r="A41" s="5"/>
      <c r="B41" s="5"/>
      <c r="C41" s="6"/>
      <c r="F41" s="62"/>
      <c r="G41" s="84" t="s">
        <v>41</v>
      </c>
      <c r="H41" s="84"/>
      <c r="I41" s="84"/>
      <c r="J41" s="63">
        <v>9.5</v>
      </c>
      <c r="K41" s="116" t="s">
        <v>42</v>
      </c>
      <c r="L41" s="120"/>
      <c r="M41" s="121" t="s">
        <v>43</v>
      </c>
      <c r="N41" s="122"/>
    </row>
    <row r="42" spans="1:15" ht="10.5" customHeight="1">
      <c r="A42" s="5"/>
      <c r="B42" s="5"/>
      <c r="C42" s="6"/>
      <c r="F42" s="62"/>
      <c r="G42" s="84" t="s">
        <v>44</v>
      </c>
      <c r="H42" s="84"/>
      <c r="I42" s="84"/>
      <c r="J42" s="31">
        <f>J40/J41</f>
        <v>0</v>
      </c>
      <c r="K42" s="116" t="s">
        <v>45</v>
      </c>
      <c r="L42" s="120"/>
      <c r="M42" s="121"/>
      <c r="N42" s="122"/>
    </row>
    <row r="43" spans="1:15" ht="15" customHeight="1">
      <c r="A43" s="5"/>
      <c r="B43" s="5"/>
      <c r="C43" s="6"/>
      <c r="F43" s="62"/>
      <c r="G43" s="84" t="s">
        <v>46</v>
      </c>
      <c r="H43" s="84"/>
      <c r="I43" s="84"/>
      <c r="J43" s="32">
        <v>22</v>
      </c>
      <c r="K43" s="67"/>
      <c r="L43" s="33" t="s">
        <v>30</v>
      </c>
      <c r="M43" s="123">
        <f>J42*J43</f>
        <v>0</v>
      </c>
      <c r="N43" s="124"/>
    </row>
    <row r="44" spans="1:15" ht="11.25" customHeight="1">
      <c r="A44" s="5"/>
      <c r="B44" s="5"/>
      <c r="C44" s="6"/>
      <c r="F44" s="62"/>
      <c r="G44" s="62"/>
      <c r="I44" s="63"/>
      <c r="K44" s="116" t="s">
        <v>47</v>
      </c>
      <c r="L44" s="116"/>
      <c r="M44" s="117"/>
      <c r="N44" s="118"/>
    </row>
    <row r="45" spans="1:15">
      <c r="A45" s="5"/>
      <c r="B45" s="5"/>
      <c r="C45" s="6"/>
      <c r="F45" s="62"/>
      <c r="G45" s="62"/>
      <c r="H45" s="63"/>
      <c r="I45" s="63"/>
      <c r="J45" s="33"/>
      <c r="K45" s="33"/>
      <c r="L45" s="33" t="s">
        <v>48</v>
      </c>
      <c r="M45" s="117">
        <f>250*8</f>
        <v>2000</v>
      </c>
      <c r="N45" s="118"/>
    </row>
    <row r="46" spans="1:15">
      <c r="A46" s="5"/>
      <c r="B46" s="5"/>
      <c r="E46" s="67"/>
      <c r="F46" s="125"/>
      <c r="G46" s="125"/>
      <c r="H46" s="33"/>
      <c r="I46" s="33"/>
      <c r="J46" s="10"/>
      <c r="K46" s="116" t="s">
        <v>49</v>
      </c>
      <c r="L46" s="116" t="s">
        <v>49</v>
      </c>
      <c r="M46" s="117">
        <f>750*2</f>
        <v>1500</v>
      </c>
      <c r="N46" s="118"/>
      <c r="O46" s="34"/>
    </row>
    <row r="47" spans="1:15">
      <c r="A47" s="5"/>
      <c r="B47" s="5"/>
      <c r="E47" s="67"/>
      <c r="F47" s="125"/>
      <c r="G47" s="125"/>
      <c r="H47" s="33"/>
      <c r="I47" s="33"/>
      <c r="J47" s="33"/>
      <c r="K47" s="116" t="s">
        <v>50</v>
      </c>
      <c r="L47" s="116"/>
      <c r="M47" s="123">
        <f>SUM(M40:N46)</f>
        <v>11859.89</v>
      </c>
      <c r="N47" s="124"/>
    </row>
    <row r="48" spans="1:15">
      <c r="A48" s="5"/>
      <c r="B48" s="5"/>
      <c r="E48" s="67"/>
      <c r="F48" s="125"/>
      <c r="G48" s="125"/>
      <c r="H48" s="33"/>
      <c r="I48" s="33"/>
      <c r="J48" s="33"/>
      <c r="M48" s="117"/>
      <c r="N48" s="118"/>
    </row>
    <row r="49" spans="1:14">
      <c r="A49" s="5"/>
      <c r="B49" s="5"/>
      <c r="C49" s="10"/>
      <c r="E49" s="67"/>
      <c r="F49" s="125"/>
      <c r="G49" s="125"/>
      <c r="H49" s="33"/>
      <c r="I49" s="33"/>
      <c r="J49" s="33"/>
      <c r="M49" s="126"/>
      <c r="N49" s="127"/>
    </row>
    <row r="50" spans="1:14">
      <c r="A50" s="5"/>
      <c r="B50" s="35" t="s">
        <v>51</v>
      </c>
      <c r="C50" s="36"/>
      <c r="D50" s="36"/>
      <c r="E50" s="36"/>
      <c r="F50" s="36"/>
      <c r="G50" s="37"/>
      <c r="H50" s="33"/>
      <c r="I50" s="33"/>
      <c r="J50" s="33"/>
      <c r="L50" s="67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28" t="s">
        <v>52</v>
      </c>
      <c r="C58" s="81"/>
      <c r="D58" s="81"/>
      <c r="E58" s="81"/>
      <c r="F58" s="81"/>
      <c r="G58" s="81"/>
      <c r="I58" s="129" t="s">
        <v>53</v>
      </c>
      <c r="J58" s="129"/>
      <c r="K58" s="129"/>
      <c r="L58" s="129"/>
      <c r="M58" s="129"/>
      <c r="N58" s="130"/>
    </row>
    <row r="59" spans="1:14" ht="1.5" customHeight="1">
      <c r="A59" s="5"/>
      <c r="B59" s="61"/>
      <c r="C59" s="62"/>
      <c r="D59" s="62"/>
      <c r="E59" s="62"/>
      <c r="F59" s="62"/>
      <c r="G59" s="62"/>
      <c r="I59" s="62"/>
      <c r="J59" s="62"/>
      <c r="K59" s="62"/>
      <c r="L59" s="62"/>
      <c r="M59" s="62"/>
      <c r="N59" s="65"/>
    </row>
    <row r="60" spans="1:14" ht="11.25" hidden="1" customHeight="1">
      <c r="A60" s="5"/>
      <c r="B60" s="98"/>
      <c r="C60" s="84"/>
      <c r="D60" s="84"/>
      <c r="E60" s="84"/>
      <c r="F60" s="84"/>
      <c r="G60" s="84"/>
      <c r="N60" s="12"/>
    </row>
    <row r="61" spans="1:14" ht="16.5" customHeight="1">
      <c r="A61" s="5"/>
      <c r="B61" s="133" t="s">
        <v>54</v>
      </c>
      <c r="C61" s="83"/>
      <c r="D61" s="83"/>
      <c r="E61" s="83"/>
      <c r="F61" s="83"/>
      <c r="G61" s="83"/>
      <c r="I61" s="83" t="s">
        <v>95</v>
      </c>
      <c r="J61" s="83"/>
      <c r="K61" s="83"/>
      <c r="L61" s="83"/>
      <c r="M61" s="83"/>
      <c r="N61" s="134"/>
    </row>
    <row r="62" spans="1:14">
      <c r="A62" s="5"/>
      <c r="B62" s="98" t="s">
        <v>56</v>
      </c>
      <c r="C62" s="84"/>
      <c r="D62" s="84"/>
      <c r="E62" s="84"/>
      <c r="F62" s="84"/>
      <c r="G62" s="84"/>
      <c r="I62" s="135" t="s">
        <v>56</v>
      </c>
      <c r="J62" s="135"/>
      <c r="K62" s="135"/>
      <c r="L62" s="135"/>
      <c r="M62" s="135"/>
      <c r="N62" s="136"/>
    </row>
    <row r="63" spans="1:14" ht="26.25" customHeight="1">
      <c r="A63" s="5"/>
      <c r="B63" s="137" t="s">
        <v>57</v>
      </c>
      <c r="C63" s="138"/>
      <c r="D63" s="138"/>
      <c r="E63" s="138"/>
      <c r="F63" s="138"/>
      <c r="G63" s="138"/>
      <c r="I63" s="138" t="s">
        <v>96</v>
      </c>
      <c r="J63" s="138"/>
      <c r="K63" s="138"/>
      <c r="L63" s="138"/>
      <c r="M63" s="138"/>
      <c r="N63" s="139"/>
    </row>
    <row r="64" spans="1:14" ht="2.25" customHeight="1">
      <c r="A64" s="5"/>
      <c r="B64" s="98" t="s">
        <v>59</v>
      </c>
      <c r="C64" s="84"/>
      <c r="D64" s="84"/>
      <c r="E64" s="84"/>
      <c r="F64" s="84"/>
      <c r="G64" s="84"/>
      <c r="I64" s="131" t="s">
        <v>60</v>
      </c>
      <c r="J64" s="131"/>
      <c r="K64" s="131"/>
      <c r="L64" s="131"/>
      <c r="M64" s="131"/>
      <c r="N64" s="132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61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62</v>
      </c>
    </row>
    <row r="487" spans="4:4">
      <c r="D487" s="53" t="s">
        <v>63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1D708-7D29-4566-AF11-B4E85F28A05F}">
  <sheetPr>
    <pageSetUpPr fitToPage="1"/>
  </sheetPr>
  <dimension ref="A1:S487"/>
  <sheetViews>
    <sheetView topLeftCell="A13" zoomScale="120" zoomScaleNormal="120" workbookViewId="0">
      <selection activeCell="M44" sqref="M44:N44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79">
        <v>5</v>
      </c>
      <c r="N2" s="80"/>
    </row>
    <row r="3" spans="1:19">
      <c r="A3" s="5"/>
      <c r="B3" s="5"/>
      <c r="L3" s="81" t="s">
        <v>1</v>
      </c>
      <c r="M3" s="82"/>
      <c r="N3" s="7">
        <v>7862</v>
      </c>
    </row>
    <row r="4" spans="1:19">
      <c r="A4" s="5"/>
      <c r="B4" s="5"/>
      <c r="L4" s="63"/>
      <c r="M4" s="63"/>
      <c r="N4" s="9" t="s">
        <v>2</v>
      </c>
    </row>
    <row r="5" spans="1:19">
      <c r="A5" s="5"/>
      <c r="B5" s="5"/>
      <c r="G5" s="10"/>
      <c r="L5" s="63"/>
      <c r="M5" s="63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9</v>
      </c>
      <c r="K8" s="62" t="s">
        <v>5</v>
      </c>
      <c r="L8" s="83" t="s">
        <v>10</v>
      </c>
      <c r="M8" s="83"/>
      <c r="N8" s="12">
        <v>2024</v>
      </c>
    </row>
    <row r="9" spans="1:19" ht="15" customHeight="1">
      <c r="A9" s="5"/>
      <c r="B9" s="5"/>
      <c r="K9" s="84" t="s">
        <v>6</v>
      </c>
      <c r="L9" s="84"/>
      <c r="M9" s="85">
        <f>M47</f>
        <v>3520.7963157894737</v>
      </c>
      <c r="N9" s="86"/>
    </row>
    <row r="10" spans="1:19" ht="13.5" customHeight="1">
      <c r="A10" s="5"/>
      <c r="B10" s="5" t="s">
        <v>7</v>
      </c>
      <c r="N10" s="12"/>
    </row>
    <row r="11" spans="1:19" ht="11.25" customHeight="1">
      <c r="A11" s="66"/>
      <c r="B11" s="75">
        <f>$M$9</f>
        <v>3520.7963157894737</v>
      </c>
      <c r="C11" s="76"/>
      <c r="D11" s="77" t="s">
        <v>90</v>
      </c>
      <c r="E11" s="77"/>
      <c r="F11" s="77"/>
      <c r="G11" s="77"/>
      <c r="H11" s="77"/>
      <c r="I11" s="77"/>
      <c r="J11" s="77"/>
      <c r="K11" s="77"/>
      <c r="L11" s="77"/>
      <c r="M11" s="77"/>
      <c r="N11" s="78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93" t="s">
        <v>86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5"/>
    </row>
    <row r="14" spans="1:19" ht="11.25" customHeight="1">
      <c r="A14" s="5"/>
      <c r="B14" s="96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5"/>
    </row>
    <row r="15" spans="1:19" ht="11.25" customHeight="1">
      <c r="A15" s="5"/>
      <c r="B15" s="96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5"/>
      <c r="S15" s="4" t="s">
        <v>9</v>
      </c>
    </row>
    <row r="16" spans="1:19" ht="11.25" customHeight="1">
      <c r="A16" s="5"/>
      <c r="B16" s="5"/>
      <c r="E16" s="17">
        <v>13</v>
      </c>
      <c r="F16" s="62" t="s">
        <v>5</v>
      </c>
      <c r="G16" s="97" t="s">
        <v>10</v>
      </c>
      <c r="H16" s="83"/>
      <c r="I16" s="62" t="s">
        <v>11</v>
      </c>
      <c r="J16" s="17">
        <v>13</v>
      </c>
      <c r="K16" s="62" t="s">
        <v>12</v>
      </c>
      <c r="L16" s="97" t="s">
        <v>10</v>
      </c>
      <c r="M16" s="83"/>
      <c r="N16" s="12">
        <v>2024</v>
      </c>
    </row>
    <row r="17" spans="1:14" ht="12" customHeight="1" thickBot="1">
      <c r="A17" s="5"/>
      <c r="B17" s="87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9"/>
    </row>
    <row r="18" spans="1:14" ht="12" customHeight="1" thickBot="1">
      <c r="A18" s="5"/>
      <c r="B18" s="98" t="s">
        <v>13</v>
      </c>
      <c r="C18" s="99"/>
      <c r="D18" s="18"/>
      <c r="E18" s="100" t="s">
        <v>14</v>
      </c>
      <c r="F18" s="101"/>
      <c r="G18" s="102"/>
      <c r="H18" s="18" t="s">
        <v>69</v>
      </c>
      <c r="I18" s="100" t="s">
        <v>15</v>
      </c>
      <c r="J18" s="102"/>
      <c r="K18" s="18"/>
      <c r="L18" s="100" t="s">
        <v>16</v>
      </c>
      <c r="M18" s="102"/>
      <c r="N18" s="18"/>
    </row>
    <row r="19" spans="1:14">
      <c r="A19" s="5"/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9"/>
    </row>
    <row r="20" spans="1:14" ht="12.75" customHeight="1">
      <c r="A20" s="5"/>
      <c r="B20" s="90"/>
      <c r="C20" s="91"/>
      <c r="D20" s="91"/>
      <c r="E20" s="92"/>
      <c r="F20" s="79"/>
      <c r="G20" s="91"/>
      <c r="H20" s="91"/>
      <c r="I20" s="92"/>
      <c r="J20" s="79"/>
      <c r="K20" s="92"/>
      <c r="L20" s="79"/>
      <c r="M20" s="91"/>
      <c r="N20" s="80"/>
    </row>
    <row r="21" spans="1:14">
      <c r="A21" s="5"/>
      <c r="B21" s="113" t="s">
        <v>19</v>
      </c>
      <c r="C21" s="108"/>
      <c r="D21" s="108"/>
      <c r="E21" s="109"/>
      <c r="F21" s="107" t="s">
        <v>20</v>
      </c>
      <c r="G21" s="108"/>
      <c r="H21" s="108"/>
      <c r="I21" s="109"/>
      <c r="J21" s="107" t="s">
        <v>21</v>
      </c>
      <c r="K21" s="109"/>
      <c r="L21" s="107" t="s">
        <v>22</v>
      </c>
      <c r="M21" s="108"/>
      <c r="N21" s="110"/>
    </row>
    <row r="22" spans="1:14">
      <c r="A22" s="5"/>
      <c r="B22" s="20" t="s">
        <v>23</v>
      </c>
      <c r="E22" s="10"/>
      <c r="N22" s="12"/>
    </row>
    <row r="23" spans="1:14">
      <c r="A23" s="5"/>
      <c r="B23" s="5"/>
      <c r="C23" s="4" t="s">
        <v>24</v>
      </c>
      <c r="E23" s="62"/>
      <c r="F23" s="83" t="s">
        <v>25</v>
      </c>
      <c r="G23" s="83"/>
      <c r="J23" s="10"/>
      <c r="N23" s="12"/>
    </row>
    <row r="24" spans="1:14">
      <c r="A24" s="5"/>
      <c r="B24" s="5" t="s">
        <v>26</v>
      </c>
      <c r="D24" s="21"/>
      <c r="E24" s="62" t="s">
        <v>27</v>
      </c>
      <c r="F24" s="114"/>
      <c r="G24" s="115"/>
      <c r="H24" s="4" t="s">
        <v>28</v>
      </c>
      <c r="J24" s="22"/>
      <c r="M24" s="103"/>
      <c r="N24" s="104"/>
    </row>
    <row r="25" spans="1:14">
      <c r="A25" s="5"/>
      <c r="B25" s="5"/>
      <c r="D25" s="21">
        <v>1</v>
      </c>
      <c r="E25" s="62">
        <v>1</v>
      </c>
      <c r="F25" s="111">
        <v>1194.27</v>
      </c>
      <c r="G25" s="111"/>
      <c r="H25" s="4" t="s">
        <v>29</v>
      </c>
      <c r="J25" s="10"/>
      <c r="M25" s="103"/>
      <c r="N25" s="104"/>
    </row>
    <row r="26" spans="1:14">
      <c r="A26" s="5"/>
      <c r="B26" s="20" t="s">
        <v>30</v>
      </c>
      <c r="D26" s="23"/>
      <c r="E26" s="62"/>
      <c r="F26" s="112"/>
      <c r="G26" s="112"/>
      <c r="M26" s="103"/>
      <c r="N26" s="104"/>
    </row>
    <row r="27" spans="1:14">
      <c r="A27" s="5"/>
      <c r="B27" s="5" t="s">
        <v>5</v>
      </c>
      <c r="C27" s="105" t="s">
        <v>31</v>
      </c>
      <c r="D27" s="105"/>
      <c r="E27" s="105"/>
      <c r="F27" s="62" t="s">
        <v>27</v>
      </c>
      <c r="G27" s="105" t="s">
        <v>87</v>
      </c>
      <c r="H27" s="106"/>
      <c r="I27" s="106"/>
      <c r="J27" s="24">
        <v>290</v>
      </c>
      <c r="K27" s="4" t="s">
        <v>33</v>
      </c>
      <c r="M27" s="103"/>
      <c r="N27" s="104"/>
    </row>
    <row r="28" spans="1:14">
      <c r="A28" s="5"/>
      <c r="B28" s="5" t="s">
        <v>5</v>
      </c>
      <c r="C28" s="105" t="s">
        <v>87</v>
      </c>
      <c r="D28" s="106"/>
      <c r="E28" s="106"/>
      <c r="F28" s="62" t="s">
        <v>27</v>
      </c>
      <c r="G28" s="105" t="s">
        <v>31</v>
      </c>
      <c r="H28" s="105"/>
      <c r="I28" s="105"/>
      <c r="J28" s="24">
        <v>290</v>
      </c>
      <c r="K28" s="4" t="s">
        <v>33</v>
      </c>
      <c r="N28" s="25"/>
    </row>
    <row r="29" spans="1:14">
      <c r="A29" s="5"/>
      <c r="B29" s="5" t="s">
        <v>5</v>
      </c>
      <c r="C29" s="105" t="s">
        <v>83</v>
      </c>
      <c r="D29" s="105"/>
      <c r="E29" s="105"/>
      <c r="F29" s="62" t="s">
        <v>27</v>
      </c>
      <c r="G29" s="105" t="s">
        <v>83</v>
      </c>
      <c r="H29" s="106"/>
      <c r="I29" s="106"/>
      <c r="J29" s="24">
        <v>150</v>
      </c>
      <c r="K29" s="4" t="s">
        <v>33</v>
      </c>
      <c r="N29" s="12"/>
    </row>
    <row r="30" spans="1:14">
      <c r="A30" s="5"/>
      <c r="B30" s="5" t="s">
        <v>5</v>
      </c>
      <c r="C30" s="105"/>
      <c r="D30" s="105"/>
      <c r="E30" s="105"/>
      <c r="F30" s="62" t="s">
        <v>27</v>
      </c>
      <c r="G30" s="105"/>
      <c r="H30" s="106"/>
      <c r="I30" s="106"/>
      <c r="J30" s="24"/>
      <c r="K30" s="4" t="s">
        <v>33</v>
      </c>
      <c r="N30" s="12"/>
    </row>
    <row r="31" spans="1:14" ht="11.25" customHeight="1">
      <c r="A31" s="5"/>
      <c r="B31" s="5" t="s">
        <v>5</v>
      </c>
      <c r="C31" s="105"/>
      <c r="D31" s="105"/>
      <c r="E31" s="105"/>
      <c r="F31" s="62" t="s">
        <v>27</v>
      </c>
      <c r="G31" s="105"/>
      <c r="H31" s="105"/>
      <c r="I31" s="105"/>
      <c r="J31" s="24"/>
      <c r="K31" s="4" t="s">
        <v>33</v>
      </c>
      <c r="N31" s="12"/>
    </row>
    <row r="32" spans="1:14">
      <c r="A32" s="5"/>
      <c r="B32" s="5" t="s">
        <v>5</v>
      </c>
      <c r="C32" s="105"/>
      <c r="D32" s="105"/>
      <c r="E32" s="105"/>
      <c r="F32" s="62" t="s">
        <v>27</v>
      </c>
      <c r="G32" s="105"/>
      <c r="H32" s="106"/>
      <c r="I32" s="106"/>
      <c r="J32" s="24"/>
      <c r="K32" s="4" t="s">
        <v>33</v>
      </c>
      <c r="N32" s="12"/>
    </row>
    <row r="33" spans="1:15" ht="11.25" customHeight="1">
      <c r="A33" s="5"/>
      <c r="B33" s="5" t="s">
        <v>5</v>
      </c>
      <c r="C33" s="105"/>
      <c r="D33" s="106"/>
      <c r="E33" s="106"/>
      <c r="F33" s="62" t="s">
        <v>27</v>
      </c>
      <c r="G33" s="105"/>
      <c r="H33" s="105"/>
      <c r="I33" s="105"/>
      <c r="J33" s="24"/>
      <c r="K33" s="4" t="s">
        <v>33</v>
      </c>
      <c r="N33" s="12"/>
    </row>
    <row r="34" spans="1:15">
      <c r="A34" s="5"/>
      <c r="B34" s="5" t="s">
        <v>5</v>
      </c>
      <c r="C34" s="105"/>
      <c r="D34" s="105"/>
      <c r="E34" s="105"/>
      <c r="F34" s="62" t="s">
        <v>27</v>
      </c>
      <c r="G34" s="105"/>
      <c r="H34" s="105"/>
      <c r="I34" s="105"/>
      <c r="J34" s="24"/>
      <c r="K34" s="4" t="s">
        <v>33</v>
      </c>
      <c r="N34" s="12"/>
    </row>
    <row r="35" spans="1:15">
      <c r="A35" s="5"/>
      <c r="B35" s="5"/>
      <c r="C35" s="105"/>
      <c r="D35" s="105"/>
      <c r="E35" s="105"/>
      <c r="F35" s="62" t="s">
        <v>27</v>
      </c>
      <c r="G35" s="105"/>
      <c r="H35" s="105"/>
      <c r="I35" s="105"/>
      <c r="J35" s="24"/>
      <c r="K35" s="4" t="s">
        <v>33</v>
      </c>
      <c r="N35" s="12"/>
    </row>
    <row r="36" spans="1:15">
      <c r="A36" s="5"/>
      <c r="B36" s="5"/>
      <c r="C36" s="83"/>
      <c r="D36" s="83"/>
      <c r="E36" s="83"/>
      <c r="F36" s="62" t="s">
        <v>27</v>
      </c>
      <c r="G36" s="83"/>
      <c r="H36" s="83"/>
      <c r="I36" s="83"/>
      <c r="J36" s="24"/>
      <c r="K36" s="4" t="s">
        <v>33</v>
      </c>
      <c r="N36" s="12"/>
    </row>
    <row r="37" spans="1:15">
      <c r="A37" s="5"/>
      <c r="B37" s="5"/>
      <c r="C37" s="83"/>
      <c r="D37" s="83"/>
      <c r="E37" s="83"/>
      <c r="F37" s="62" t="s">
        <v>27</v>
      </c>
      <c r="G37" s="83"/>
      <c r="H37" s="83"/>
      <c r="I37" s="83"/>
      <c r="J37" s="24"/>
      <c r="K37" s="4" t="s">
        <v>33</v>
      </c>
      <c r="N37" s="12"/>
    </row>
    <row r="38" spans="1:15">
      <c r="A38" s="5"/>
      <c r="B38" s="5"/>
      <c r="C38" s="83"/>
      <c r="D38" s="83"/>
      <c r="E38" s="83"/>
      <c r="F38" s="62" t="s">
        <v>27</v>
      </c>
      <c r="G38" s="83"/>
      <c r="H38" s="83"/>
      <c r="I38" s="83"/>
      <c r="J38" s="24"/>
      <c r="K38" s="4" t="s">
        <v>33</v>
      </c>
      <c r="N38" s="12"/>
    </row>
    <row r="39" spans="1:15">
      <c r="A39" s="5"/>
      <c r="B39" s="5"/>
      <c r="C39" s="91"/>
      <c r="D39" s="91"/>
      <c r="E39" s="91"/>
      <c r="F39" s="62" t="s">
        <v>27</v>
      </c>
      <c r="G39" s="91"/>
      <c r="H39" s="91"/>
      <c r="I39" s="91"/>
      <c r="J39" s="26"/>
      <c r="K39" s="4" t="s">
        <v>33</v>
      </c>
      <c r="N39" s="12"/>
    </row>
    <row r="40" spans="1:15" ht="22.5">
      <c r="A40" s="5"/>
      <c r="B40" s="5"/>
      <c r="C40" s="6"/>
      <c r="F40" s="62"/>
      <c r="G40" s="119" t="s">
        <v>39</v>
      </c>
      <c r="H40" s="119"/>
      <c r="I40" s="119"/>
      <c r="J40" s="27">
        <f>SUM(J27:J39)</f>
        <v>730</v>
      </c>
      <c r="K40" s="67"/>
      <c r="L40" s="64" t="s">
        <v>40</v>
      </c>
      <c r="M40" s="117">
        <f>(D24*F24)+(D25*F25)</f>
        <v>1194.27</v>
      </c>
      <c r="N40" s="118"/>
    </row>
    <row r="41" spans="1:15" ht="11.25" customHeight="1">
      <c r="A41" s="5"/>
      <c r="B41" s="5"/>
      <c r="C41" s="6"/>
      <c r="F41" s="62"/>
      <c r="G41" s="84" t="s">
        <v>41</v>
      </c>
      <c r="H41" s="84"/>
      <c r="I41" s="84"/>
      <c r="J41" s="63">
        <v>9.5</v>
      </c>
      <c r="K41" s="116" t="s">
        <v>42</v>
      </c>
      <c r="L41" s="120"/>
      <c r="M41" s="121" t="s">
        <v>43</v>
      </c>
      <c r="N41" s="122"/>
    </row>
    <row r="42" spans="1:15" ht="10.5" customHeight="1">
      <c r="A42" s="5"/>
      <c r="B42" s="5"/>
      <c r="C42" s="6"/>
      <c r="F42" s="62"/>
      <c r="G42" s="84" t="s">
        <v>44</v>
      </c>
      <c r="H42" s="84"/>
      <c r="I42" s="84"/>
      <c r="J42" s="31">
        <f>J40/J41</f>
        <v>76.84210526315789</v>
      </c>
      <c r="K42" s="116" t="s">
        <v>45</v>
      </c>
      <c r="L42" s="120"/>
      <c r="M42" s="121">
        <f>318*2</f>
        <v>636</v>
      </c>
      <c r="N42" s="122"/>
    </row>
    <row r="43" spans="1:15" ht="15" customHeight="1">
      <c r="A43" s="5"/>
      <c r="B43" s="5"/>
      <c r="C43" s="6"/>
      <c r="F43" s="62"/>
      <c r="G43" s="84" t="s">
        <v>46</v>
      </c>
      <c r="H43" s="84"/>
      <c r="I43" s="84"/>
      <c r="J43" s="32">
        <v>22</v>
      </c>
      <c r="K43" s="67"/>
      <c r="L43" s="33" t="s">
        <v>30</v>
      </c>
      <c r="M43" s="123">
        <f>J42*J43</f>
        <v>1690.5263157894735</v>
      </c>
      <c r="N43" s="124"/>
    </row>
    <row r="44" spans="1:15" ht="11.25" customHeight="1">
      <c r="A44" s="5"/>
      <c r="B44" s="5"/>
      <c r="C44" s="6"/>
      <c r="F44" s="62"/>
      <c r="G44" s="62"/>
      <c r="I44" s="63"/>
      <c r="K44" s="116" t="s">
        <v>47</v>
      </c>
      <c r="L44" s="116"/>
      <c r="M44" s="117"/>
      <c r="N44" s="118"/>
    </row>
    <row r="45" spans="1:15">
      <c r="A45" s="5"/>
      <c r="B45" s="5"/>
      <c r="C45" s="6"/>
      <c r="F45" s="62"/>
      <c r="G45" s="62"/>
      <c r="H45" s="63"/>
      <c r="I45" s="63"/>
      <c r="J45" s="33"/>
      <c r="K45" s="33"/>
      <c r="L45" s="33" t="s">
        <v>48</v>
      </c>
      <c r="M45" s="117"/>
      <c r="N45" s="118"/>
    </row>
    <row r="46" spans="1:15">
      <c r="A46" s="5"/>
      <c r="B46" s="5"/>
      <c r="E46" s="67"/>
      <c r="F46" s="125"/>
      <c r="G46" s="125"/>
      <c r="H46" s="33"/>
      <c r="I46" s="33"/>
      <c r="J46" s="10"/>
      <c r="K46" s="116" t="s">
        <v>49</v>
      </c>
      <c r="L46" s="116" t="s">
        <v>49</v>
      </c>
      <c r="M46" s="117"/>
      <c r="N46" s="118"/>
      <c r="O46" s="34"/>
    </row>
    <row r="47" spans="1:15">
      <c r="A47" s="5"/>
      <c r="B47" s="5"/>
      <c r="E47" s="67"/>
      <c r="F47" s="125"/>
      <c r="G47" s="125"/>
      <c r="H47" s="33"/>
      <c r="I47" s="33"/>
      <c r="J47" s="33"/>
      <c r="K47" s="116" t="s">
        <v>50</v>
      </c>
      <c r="L47" s="116"/>
      <c r="M47" s="123">
        <f>SUM(M40:N46)</f>
        <v>3520.7963157894737</v>
      </c>
      <c r="N47" s="124"/>
    </row>
    <row r="48" spans="1:15">
      <c r="A48" s="5"/>
      <c r="B48" s="5"/>
      <c r="E48" s="67"/>
      <c r="F48" s="125"/>
      <c r="G48" s="125"/>
      <c r="H48" s="33"/>
      <c r="I48" s="33"/>
      <c r="J48" s="33"/>
      <c r="M48" s="117"/>
      <c r="N48" s="118"/>
    </row>
    <row r="49" spans="1:14">
      <c r="A49" s="5"/>
      <c r="B49" s="5"/>
      <c r="C49" s="10"/>
      <c r="E49" s="67"/>
      <c r="F49" s="125"/>
      <c r="G49" s="125"/>
      <c r="H49" s="33"/>
      <c r="I49" s="33"/>
      <c r="J49" s="33"/>
      <c r="M49" s="126"/>
      <c r="N49" s="127"/>
    </row>
    <row r="50" spans="1:14">
      <c r="A50" s="5"/>
      <c r="B50" s="35" t="s">
        <v>51</v>
      </c>
      <c r="C50" s="36"/>
      <c r="D50" s="36"/>
      <c r="E50" s="36"/>
      <c r="F50" s="36"/>
      <c r="G50" s="37"/>
      <c r="H50" s="33"/>
      <c r="I50" s="33"/>
      <c r="J50" s="33"/>
      <c r="L50" s="67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28" t="s">
        <v>52</v>
      </c>
      <c r="C58" s="81"/>
      <c r="D58" s="81"/>
      <c r="E58" s="81"/>
      <c r="F58" s="81"/>
      <c r="G58" s="81"/>
      <c r="I58" s="129" t="s">
        <v>53</v>
      </c>
      <c r="J58" s="129"/>
      <c r="K58" s="129"/>
      <c r="L58" s="129"/>
      <c r="M58" s="129"/>
      <c r="N58" s="130"/>
    </row>
    <row r="59" spans="1:14" ht="1.5" customHeight="1">
      <c r="A59" s="5"/>
      <c r="B59" s="61"/>
      <c r="C59" s="62"/>
      <c r="D59" s="62"/>
      <c r="E59" s="62"/>
      <c r="F59" s="62"/>
      <c r="G59" s="62"/>
      <c r="I59" s="62"/>
      <c r="J59" s="62"/>
      <c r="K59" s="62"/>
      <c r="L59" s="62"/>
      <c r="M59" s="62"/>
      <c r="N59" s="65"/>
    </row>
    <row r="60" spans="1:14" ht="11.25" hidden="1" customHeight="1">
      <c r="A60" s="5"/>
      <c r="B60" s="98"/>
      <c r="C60" s="84"/>
      <c r="D60" s="84"/>
      <c r="E60" s="84"/>
      <c r="F60" s="84"/>
      <c r="G60" s="84"/>
      <c r="N60" s="12"/>
    </row>
    <row r="61" spans="1:14" ht="16.5" customHeight="1">
      <c r="A61" s="5"/>
      <c r="B61" s="133" t="s">
        <v>54</v>
      </c>
      <c r="C61" s="83"/>
      <c r="D61" s="83"/>
      <c r="E61" s="83"/>
      <c r="F61" s="83"/>
      <c r="G61" s="83"/>
      <c r="I61" s="83" t="s">
        <v>88</v>
      </c>
      <c r="J61" s="83"/>
      <c r="K61" s="83"/>
      <c r="L61" s="83"/>
      <c r="M61" s="83"/>
      <c r="N61" s="134"/>
    </row>
    <row r="62" spans="1:14">
      <c r="A62" s="5"/>
      <c r="B62" s="98" t="s">
        <v>56</v>
      </c>
      <c r="C62" s="84"/>
      <c r="D62" s="84"/>
      <c r="E62" s="84"/>
      <c r="F62" s="84"/>
      <c r="G62" s="84"/>
      <c r="I62" s="135" t="s">
        <v>56</v>
      </c>
      <c r="J62" s="135"/>
      <c r="K62" s="135"/>
      <c r="L62" s="135"/>
      <c r="M62" s="135"/>
      <c r="N62" s="136"/>
    </row>
    <row r="63" spans="1:14" ht="26.25" customHeight="1">
      <c r="A63" s="5"/>
      <c r="B63" s="137" t="s">
        <v>57</v>
      </c>
      <c r="C63" s="138"/>
      <c r="D63" s="138"/>
      <c r="E63" s="138"/>
      <c r="F63" s="138"/>
      <c r="G63" s="138"/>
      <c r="I63" s="138" t="s">
        <v>89</v>
      </c>
      <c r="J63" s="138"/>
      <c r="K63" s="138"/>
      <c r="L63" s="138"/>
      <c r="M63" s="138"/>
      <c r="N63" s="139"/>
    </row>
    <row r="64" spans="1:14" ht="2.25" customHeight="1">
      <c r="A64" s="5"/>
      <c r="B64" s="98" t="s">
        <v>59</v>
      </c>
      <c r="C64" s="84"/>
      <c r="D64" s="84"/>
      <c r="E64" s="84"/>
      <c r="F64" s="84"/>
      <c r="G64" s="84"/>
      <c r="I64" s="131" t="s">
        <v>60</v>
      </c>
      <c r="J64" s="131"/>
      <c r="K64" s="131"/>
      <c r="L64" s="131"/>
      <c r="M64" s="131"/>
      <c r="N64" s="132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61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62</v>
      </c>
    </row>
    <row r="487" spans="4:4">
      <c r="D487" s="53" t="s">
        <v>63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751C1-4D36-4928-87F1-7E6D6BF9B659}">
  <sheetPr>
    <pageSetUpPr fitToPage="1"/>
  </sheetPr>
  <dimension ref="A1:S487"/>
  <sheetViews>
    <sheetView topLeftCell="A15" zoomScale="120" zoomScaleNormal="120" workbookViewId="0">
      <selection activeCell="Y38" sqref="Y38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79">
        <v>4</v>
      </c>
      <c r="N2" s="80"/>
    </row>
    <row r="3" spans="1:19">
      <c r="A3" s="5"/>
      <c r="B3" s="5"/>
      <c r="L3" s="81" t="s">
        <v>1</v>
      </c>
      <c r="M3" s="82"/>
      <c r="N3" s="7">
        <v>7862</v>
      </c>
    </row>
    <row r="4" spans="1:19">
      <c r="A4" s="5"/>
      <c r="B4" s="5"/>
      <c r="L4" s="63"/>
      <c r="M4" s="63"/>
      <c r="N4" s="9" t="s">
        <v>2</v>
      </c>
    </row>
    <row r="5" spans="1:19">
      <c r="A5" s="5"/>
      <c r="B5" s="5"/>
      <c r="G5" s="10"/>
      <c r="L5" s="63"/>
      <c r="M5" s="63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8</v>
      </c>
      <c r="K8" s="62" t="s">
        <v>5</v>
      </c>
      <c r="L8" s="83" t="s">
        <v>10</v>
      </c>
      <c r="M8" s="83"/>
      <c r="N8" s="12">
        <v>2024</v>
      </c>
    </row>
    <row r="9" spans="1:19" ht="15" customHeight="1">
      <c r="A9" s="5"/>
      <c r="B9" s="5"/>
      <c r="K9" s="84" t="s">
        <v>6</v>
      </c>
      <c r="L9" s="84"/>
      <c r="M9" s="85">
        <f>M47</f>
        <v>2726</v>
      </c>
      <c r="N9" s="86"/>
    </row>
    <row r="10" spans="1:19" ht="13.5" customHeight="1">
      <c r="A10" s="5"/>
      <c r="B10" s="5" t="s">
        <v>7</v>
      </c>
      <c r="N10" s="12"/>
    </row>
    <row r="11" spans="1:19" ht="11.25" customHeight="1">
      <c r="A11" s="66"/>
      <c r="B11" s="75">
        <f>$M$9</f>
        <v>2726</v>
      </c>
      <c r="C11" s="76"/>
      <c r="D11" s="77" t="s">
        <v>82</v>
      </c>
      <c r="E11" s="77"/>
      <c r="F11" s="77"/>
      <c r="G11" s="77"/>
      <c r="H11" s="77"/>
      <c r="I11" s="77"/>
      <c r="J11" s="77"/>
      <c r="K11" s="77"/>
      <c r="L11" s="77"/>
      <c r="M11" s="77"/>
      <c r="N11" s="78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93" t="s">
        <v>81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5"/>
    </row>
    <row r="14" spans="1:19" ht="11.25" customHeight="1">
      <c r="A14" s="5"/>
      <c r="B14" s="96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5"/>
    </row>
    <row r="15" spans="1:19" ht="11.25" customHeight="1">
      <c r="A15" s="5"/>
      <c r="B15" s="96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5"/>
      <c r="S15" s="4" t="s">
        <v>9</v>
      </c>
    </row>
    <row r="16" spans="1:19" ht="11.25" customHeight="1">
      <c r="A16" s="5"/>
      <c r="B16" s="5"/>
      <c r="E16" s="17">
        <v>8</v>
      </c>
      <c r="F16" s="62" t="s">
        <v>5</v>
      </c>
      <c r="G16" s="97" t="s">
        <v>10</v>
      </c>
      <c r="H16" s="83"/>
      <c r="I16" s="62" t="s">
        <v>11</v>
      </c>
      <c r="J16" s="17">
        <v>8</v>
      </c>
      <c r="K16" s="62" t="s">
        <v>12</v>
      </c>
      <c r="L16" s="97" t="s">
        <v>10</v>
      </c>
      <c r="M16" s="83"/>
      <c r="N16" s="12">
        <v>2024</v>
      </c>
    </row>
    <row r="17" spans="1:14" ht="12" customHeight="1" thickBot="1">
      <c r="A17" s="5"/>
      <c r="B17" s="87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9"/>
    </row>
    <row r="18" spans="1:14" ht="12" customHeight="1" thickBot="1">
      <c r="A18" s="5"/>
      <c r="B18" s="98" t="s">
        <v>13</v>
      </c>
      <c r="C18" s="99"/>
      <c r="D18" s="18"/>
      <c r="E18" s="100" t="s">
        <v>14</v>
      </c>
      <c r="F18" s="101"/>
      <c r="G18" s="102"/>
      <c r="H18" s="18" t="s">
        <v>69</v>
      </c>
      <c r="I18" s="100" t="s">
        <v>15</v>
      </c>
      <c r="J18" s="102"/>
      <c r="K18" s="18"/>
      <c r="L18" s="100" t="s">
        <v>16</v>
      </c>
      <c r="M18" s="102"/>
      <c r="N18" s="18"/>
    </row>
    <row r="19" spans="1:14">
      <c r="A19" s="5"/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9"/>
    </row>
    <row r="20" spans="1:14" ht="12.75" customHeight="1">
      <c r="A20" s="5"/>
      <c r="B20" s="90" t="s">
        <v>84</v>
      </c>
      <c r="C20" s="91"/>
      <c r="D20" s="91"/>
      <c r="E20" s="92"/>
      <c r="F20" s="79" t="s">
        <v>85</v>
      </c>
      <c r="G20" s="91"/>
      <c r="H20" s="91"/>
      <c r="I20" s="92"/>
      <c r="J20" s="79">
        <v>6</v>
      </c>
      <c r="K20" s="92"/>
      <c r="L20" s="79"/>
      <c r="M20" s="91"/>
      <c r="N20" s="80"/>
    </row>
    <row r="21" spans="1:14">
      <c r="A21" s="5"/>
      <c r="B21" s="113" t="s">
        <v>19</v>
      </c>
      <c r="C21" s="108"/>
      <c r="D21" s="108"/>
      <c r="E21" s="109"/>
      <c r="F21" s="107" t="s">
        <v>20</v>
      </c>
      <c r="G21" s="108"/>
      <c r="H21" s="108"/>
      <c r="I21" s="109"/>
      <c r="J21" s="107" t="s">
        <v>21</v>
      </c>
      <c r="K21" s="109"/>
      <c r="L21" s="107" t="s">
        <v>22</v>
      </c>
      <c r="M21" s="108"/>
      <c r="N21" s="110"/>
    </row>
    <row r="22" spans="1:14">
      <c r="A22" s="5"/>
      <c r="B22" s="20" t="s">
        <v>23</v>
      </c>
      <c r="E22" s="10"/>
      <c r="N22" s="12"/>
    </row>
    <row r="23" spans="1:14">
      <c r="A23" s="5"/>
      <c r="B23" s="5"/>
      <c r="C23" s="4" t="s">
        <v>24</v>
      </c>
      <c r="E23" s="62"/>
      <c r="F23" s="83" t="s">
        <v>25</v>
      </c>
      <c r="G23" s="83"/>
      <c r="J23" s="10"/>
      <c r="N23" s="12"/>
    </row>
    <row r="24" spans="1:14">
      <c r="A24" s="5"/>
      <c r="B24" s="5" t="s">
        <v>26</v>
      </c>
      <c r="D24" s="21"/>
      <c r="E24" s="62" t="s">
        <v>27</v>
      </c>
      <c r="F24" s="114"/>
      <c r="G24" s="115"/>
      <c r="H24" s="4" t="s">
        <v>28</v>
      </c>
      <c r="J24" s="22"/>
      <c r="M24" s="103"/>
      <c r="N24" s="104"/>
    </row>
    <row r="25" spans="1:14">
      <c r="A25" s="5"/>
      <c r="B25" s="5"/>
      <c r="D25" s="21">
        <v>1</v>
      </c>
      <c r="E25" s="62">
        <v>1</v>
      </c>
      <c r="F25" s="111">
        <v>400</v>
      </c>
      <c r="G25" s="111"/>
      <c r="H25" s="4" t="s">
        <v>29</v>
      </c>
      <c r="J25" s="10"/>
      <c r="M25" s="103"/>
      <c r="N25" s="104"/>
    </row>
    <row r="26" spans="1:14">
      <c r="A26" s="5"/>
      <c r="B26" s="20" t="s">
        <v>30</v>
      </c>
      <c r="D26" s="23"/>
      <c r="E26" s="62"/>
      <c r="F26" s="112"/>
      <c r="G26" s="112"/>
      <c r="M26" s="103"/>
      <c r="N26" s="104"/>
    </row>
    <row r="27" spans="1:14">
      <c r="A27" s="5"/>
      <c r="B27" s="5" t="s">
        <v>5</v>
      </c>
      <c r="C27" s="105" t="s">
        <v>31</v>
      </c>
      <c r="D27" s="105"/>
      <c r="E27" s="105"/>
      <c r="F27" s="62" t="s">
        <v>27</v>
      </c>
      <c r="G27" s="105" t="s">
        <v>36</v>
      </c>
      <c r="H27" s="105"/>
      <c r="I27" s="105"/>
      <c r="J27" s="24">
        <v>115</v>
      </c>
      <c r="K27" s="4" t="s">
        <v>33</v>
      </c>
      <c r="M27" s="103"/>
      <c r="N27" s="104"/>
    </row>
    <row r="28" spans="1:14">
      <c r="A28" s="5"/>
      <c r="B28" s="5" t="s">
        <v>5</v>
      </c>
      <c r="C28" s="105" t="s">
        <v>36</v>
      </c>
      <c r="D28" s="105"/>
      <c r="E28" s="105"/>
      <c r="F28" s="62" t="s">
        <v>27</v>
      </c>
      <c r="G28" s="105" t="s">
        <v>31</v>
      </c>
      <c r="H28" s="105"/>
      <c r="I28" s="105"/>
      <c r="J28" s="24">
        <v>115</v>
      </c>
      <c r="K28" s="4" t="s">
        <v>33</v>
      </c>
      <c r="N28" s="25"/>
    </row>
    <row r="29" spans="1:14">
      <c r="A29" s="5"/>
      <c r="B29" s="5" t="s">
        <v>5</v>
      </c>
      <c r="C29" s="105" t="s">
        <v>83</v>
      </c>
      <c r="D29" s="106"/>
      <c r="E29" s="106"/>
      <c r="F29" s="62" t="s">
        <v>27</v>
      </c>
      <c r="G29" s="105" t="s">
        <v>83</v>
      </c>
      <c r="H29" s="106"/>
      <c r="I29" s="106"/>
      <c r="J29" s="24">
        <v>200</v>
      </c>
      <c r="K29" s="4" t="s">
        <v>33</v>
      </c>
      <c r="N29" s="12"/>
    </row>
    <row r="30" spans="1:14">
      <c r="A30" s="5"/>
      <c r="B30" s="5" t="s">
        <v>5</v>
      </c>
      <c r="C30" s="105"/>
      <c r="D30" s="105"/>
      <c r="E30" s="105"/>
      <c r="F30" s="62" t="s">
        <v>27</v>
      </c>
      <c r="G30" s="105"/>
      <c r="H30" s="106"/>
      <c r="I30" s="106"/>
      <c r="J30" s="24"/>
      <c r="K30" s="4" t="s">
        <v>33</v>
      </c>
      <c r="N30" s="12"/>
    </row>
    <row r="31" spans="1:14" ht="11.25" customHeight="1">
      <c r="A31" s="5"/>
      <c r="B31" s="5" t="s">
        <v>5</v>
      </c>
      <c r="C31" s="105"/>
      <c r="D31" s="105"/>
      <c r="E31" s="105"/>
      <c r="F31" s="62" t="s">
        <v>27</v>
      </c>
      <c r="G31" s="105"/>
      <c r="H31" s="105"/>
      <c r="I31" s="105"/>
      <c r="J31" s="24"/>
      <c r="K31" s="4" t="s">
        <v>33</v>
      </c>
      <c r="N31" s="12"/>
    </row>
    <row r="32" spans="1:14">
      <c r="A32" s="5"/>
      <c r="B32" s="5" t="s">
        <v>5</v>
      </c>
      <c r="C32" s="105"/>
      <c r="D32" s="105"/>
      <c r="E32" s="105"/>
      <c r="F32" s="62" t="s">
        <v>27</v>
      </c>
      <c r="G32" s="105"/>
      <c r="H32" s="106"/>
      <c r="I32" s="106"/>
      <c r="J32" s="24"/>
      <c r="K32" s="4" t="s">
        <v>33</v>
      </c>
      <c r="N32" s="12"/>
    </row>
    <row r="33" spans="1:15" ht="11.25" customHeight="1">
      <c r="A33" s="5"/>
      <c r="B33" s="5" t="s">
        <v>5</v>
      </c>
      <c r="C33" s="105"/>
      <c r="D33" s="106"/>
      <c r="E33" s="106"/>
      <c r="F33" s="62" t="s">
        <v>27</v>
      </c>
      <c r="G33" s="105"/>
      <c r="H33" s="105"/>
      <c r="I33" s="105"/>
      <c r="J33" s="24"/>
      <c r="K33" s="4" t="s">
        <v>33</v>
      </c>
      <c r="N33" s="12"/>
    </row>
    <row r="34" spans="1:15">
      <c r="A34" s="5"/>
      <c r="B34" s="5" t="s">
        <v>5</v>
      </c>
      <c r="C34" s="105"/>
      <c r="D34" s="105"/>
      <c r="E34" s="105"/>
      <c r="F34" s="62" t="s">
        <v>27</v>
      </c>
      <c r="G34" s="105"/>
      <c r="H34" s="105"/>
      <c r="I34" s="105"/>
      <c r="J34" s="24"/>
      <c r="K34" s="4" t="s">
        <v>33</v>
      </c>
      <c r="N34" s="12"/>
    </row>
    <row r="35" spans="1:15">
      <c r="A35" s="5"/>
      <c r="B35" s="5"/>
      <c r="C35" s="105"/>
      <c r="D35" s="105"/>
      <c r="E35" s="105"/>
      <c r="F35" s="62" t="s">
        <v>27</v>
      </c>
      <c r="G35" s="105"/>
      <c r="H35" s="105"/>
      <c r="I35" s="105"/>
      <c r="J35" s="24"/>
      <c r="K35" s="4" t="s">
        <v>33</v>
      </c>
      <c r="N35" s="12"/>
    </row>
    <row r="36" spans="1:15">
      <c r="A36" s="5"/>
      <c r="B36" s="5"/>
      <c r="C36" s="83"/>
      <c r="D36" s="83"/>
      <c r="E36" s="83"/>
      <c r="F36" s="62" t="s">
        <v>27</v>
      </c>
      <c r="G36" s="83"/>
      <c r="H36" s="83"/>
      <c r="I36" s="83"/>
      <c r="J36" s="24"/>
      <c r="K36" s="4" t="s">
        <v>33</v>
      </c>
      <c r="N36" s="12"/>
    </row>
    <row r="37" spans="1:15">
      <c r="A37" s="5"/>
      <c r="B37" s="5"/>
      <c r="C37" s="83"/>
      <c r="D37" s="83"/>
      <c r="E37" s="83"/>
      <c r="F37" s="62" t="s">
        <v>27</v>
      </c>
      <c r="G37" s="83"/>
      <c r="H37" s="83"/>
      <c r="I37" s="83"/>
      <c r="J37" s="24"/>
      <c r="K37" s="4" t="s">
        <v>33</v>
      </c>
      <c r="N37" s="12"/>
    </row>
    <row r="38" spans="1:15">
      <c r="A38" s="5"/>
      <c r="B38" s="5"/>
      <c r="C38" s="83"/>
      <c r="D38" s="83"/>
      <c r="E38" s="83"/>
      <c r="F38" s="62" t="s">
        <v>27</v>
      </c>
      <c r="G38" s="83"/>
      <c r="H38" s="83"/>
      <c r="I38" s="83"/>
      <c r="J38" s="24"/>
      <c r="K38" s="4" t="s">
        <v>33</v>
      </c>
      <c r="N38" s="12"/>
    </row>
    <row r="39" spans="1:15">
      <c r="A39" s="5"/>
      <c r="B39" s="5"/>
      <c r="C39" s="91"/>
      <c r="D39" s="91"/>
      <c r="E39" s="91"/>
      <c r="F39" s="62" t="s">
        <v>27</v>
      </c>
      <c r="G39" s="91"/>
      <c r="H39" s="91"/>
      <c r="I39" s="91"/>
      <c r="J39" s="26"/>
      <c r="K39" s="4" t="s">
        <v>33</v>
      </c>
      <c r="N39" s="12"/>
    </row>
    <row r="40" spans="1:15" ht="22.5">
      <c r="A40" s="5"/>
      <c r="B40" s="5"/>
      <c r="C40" s="6"/>
      <c r="F40" s="62"/>
      <c r="G40" s="119" t="s">
        <v>39</v>
      </c>
      <c r="H40" s="119"/>
      <c r="I40" s="119"/>
      <c r="J40" s="27">
        <f>SUM(J27:J39)</f>
        <v>430</v>
      </c>
      <c r="K40" s="67"/>
      <c r="L40" s="64" t="s">
        <v>40</v>
      </c>
      <c r="M40" s="117">
        <f>(D24*F24)+(D25*F25)</f>
        <v>400</v>
      </c>
      <c r="N40" s="118"/>
    </row>
    <row r="41" spans="1:15" ht="11.25" customHeight="1">
      <c r="A41" s="5"/>
      <c r="B41" s="5"/>
      <c r="C41" s="6"/>
      <c r="F41" s="62"/>
      <c r="G41" s="84" t="s">
        <v>41</v>
      </c>
      <c r="H41" s="84"/>
      <c r="I41" s="84"/>
      <c r="J41" s="63">
        <v>9.5</v>
      </c>
      <c r="K41" s="116" t="s">
        <v>42</v>
      </c>
      <c r="L41" s="120"/>
      <c r="M41" s="121" t="s">
        <v>43</v>
      </c>
      <c r="N41" s="122"/>
    </row>
    <row r="42" spans="1:15" ht="10.5" customHeight="1">
      <c r="A42" s="5"/>
      <c r="B42" s="5"/>
      <c r="C42" s="6"/>
      <c r="F42" s="62"/>
      <c r="G42" s="84" t="s">
        <v>44</v>
      </c>
      <c r="H42" s="84"/>
      <c r="I42" s="84"/>
      <c r="J42" s="31">
        <f>J40/J41</f>
        <v>45.263157894736842</v>
      </c>
      <c r="K42" s="116" t="s">
        <v>45</v>
      </c>
      <c r="L42" s="120"/>
      <c r="M42" s="121">
        <f>318*2</f>
        <v>636</v>
      </c>
      <c r="N42" s="122"/>
    </row>
    <row r="43" spans="1:15" ht="15" customHeight="1">
      <c r="A43" s="5"/>
      <c r="B43" s="5"/>
      <c r="C43" s="6"/>
      <c r="F43" s="62"/>
      <c r="G43" s="84" t="s">
        <v>46</v>
      </c>
      <c r="H43" s="84"/>
      <c r="I43" s="84"/>
      <c r="J43" s="32">
        <v>22</v>
      </c>
      <c r="K43" s="67"/>
      <c r="L43" s="33" t="s">
        <v>30</v>
      </c>
      <c r="M43" s="123">
        <f>365*4</f>
        <v>1460</v>
      </c>
      <c r="N43" s="124"/>
    </row>
    <row r="44" spans="1:15" ht="11.25" customHeight="1">
      <c r="A44" s="5"/>
      <c r="B44" s="5"/>
      <c r="C44" s="6"/>
      <c r="F44" s="62"/>
      <c r="G44" s="62"/>
      <c r="I44" s="63"/>
      <c r="K44" s="116" t="s">
        <v>47</v>
      </c>
      <c r="L44" s="116"/>
      <c r="M44" s="117">
        <f>230</f>
        <v>230</v>
      </c>
      <c r="N44" s="118"/>
    </row>
    <row r="45" spans="1:15">
      <c r="A45" s="5"/>
      <c r="B45" s="5"/>
      <c r="C45" s="6"/>
      <c r="F45" s="62"/>
      <c r="G45" s="62"/>
      <c r="H45" s="63"/>
      <c r="I45" s="63"/>
      <c r="J45" s="33"/>
      <c r="K45" s="33"/>
      <c r="L45" s="33" t="s">
        <v>48</v>
      </c>
      <c r="M45" s="117"/>
      <c r="N45" s="118"/>
    </row>
    <row r="46" spans="1:15">
      <c r="A46" s="5"/>
      <c r="B46" s="5"/>
      <c r="E46" s="67"/>
      <c r="F46" s="125"/>
      <c r="G46" s="125"/>
      <c r="H46" s="33"/>
      <c r="I46" s="33"/>
      <c r="J46" s="10"/>
      <c r="K46" s="116" t="s">
        <v>49</v>
      </c>
      <c r="L46" s="116" t="s">
        <v>49</v>
      </c>
      <c r="M46" s="117"/>
      <c r="N46" s="118"/>
      <c r="O46" s="34"/>
    </row>
    <row r="47" spans="1:15">
      <c r="A47" s="5"/>
      <c r="B47" s="5"/>
      <c r="E47" s="67"/>
      <c r="F47" s="125"/>
      <c r="G47" s="125"/>
      <c r="H47" s="33"/>
      <c r="I47" s="33"/>
      <c r="J47" s="33"/>
      <c r="K47" s="116" t="s">
        <v>50</v>
      </c>
      <c r="L47" s="116"/>
      <c r="M47" s="123">
        <f>SUM(M40:N46)</f>
        <v>2726</v>
      </c>
      <c r="N47" s="124"/>
    </row>
    <row r="48" spans="1:15">
      <c r="A48" s="5"/>
      <c r="B48" s="5"/>
      <c r="E48" s="67"/>
      <c r="F48" s="125"/>
      <c r="G48" s="125"/>
      <c r="H48" s="33"/>
      <c r="I48" s="33"/>
      <c r="J48" s="33"/>
      <c r="M48" s="117"/>
      <c r="N48" s="118"/>
    </row>
    <row r="49" spans="1:14">
      <c r="A49" s="5"/>
      <c r="B49" s="5"/>
      <c r="C49" s="10"/>
      <c r="E49" s="67"/>
      <c r="F49" s="125"/>
      <c r="G49" s="125"/>
      <c r="H49" s="33"/>
      <c r="I49" s="33"/>
      <c r="J49" s="33"/>
      <c r="M49" s="126"/>
      <c r="N49" s="127"/>
    </row>
    <row r="50" spans="1:14">
      <c r="A50" s="5"/>
      <c r="B50" s="35" t="s">
        <v>51</v>
      </c>
      <c r="C50" s="36"/>
      <c r="D50" s="36"/>
      <c r="E50" s="36"/>
      <c r="F50" s="36"/>
      <c r="G50" s="37"/>
      <c r="H50" s="33"/>
      <c r="I50" s="33"/>
      <c r="J50" s="33"/>
      <c r="L50" s="67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28" t="s">
        <v>52</v>
      </c>
      <c r="C58" s="81"/>
      <c r="D58" s="81"/>
      <c r="E58" s="81"/>
      <c r="F58" s="81"/>
      <c r="G58" s="81"/>
      <c r="I58" s="129" t="s">
        <v>53</v>
      </c>
      <c r="J58" s="129"/>
      <c r="K58" s="129"/>
      <c r="L58" s="129"/>
      <c r="M58" s="129"/>
      <c r="N58" s="130"/>
    </row>
    <row r="59" spans="1:14" ht="1.5" customHeight="1">
      <c r="A59" s="5"/>
      <c r="B59" s="61"/>
      <c r="C59" s="62"/>
      <c r="D59" s="62"/>
      <c r="E59" s="62"/>
      <c r="F59" s="62"/>
      <c r="G59" s="62"/>
      <c r="I59" s="62"/>
      <c r="J59" s="62"/>
      <c r="K59" s="62"/>
      <c r="L59" s="62"/>
      <c r="M59" s="62"/>
      <c r="N59" s="65"/>
    </row>
    <row r="60" spans="1:14" ht="11.25" hidden="1" customHeight="1">
      <c r="A60" s="5"/>
      <c r="B60" s="98"/>
      <c r="C60" s="84"/>
      <c r="D60" s="84"/>
      <c r="E60" s="84"/>
      <c r="F60" s="84"/>
      <c r="G60" s="84"/>
      <c r="N60" s="12"/>
    </row>
    <row r="61" spans="1:14" ht="16.5" customHeight="1">
      <c r="A61" s="5"/>
      <c r="B61" s="133" t="s">
        <v>54</v>
      </c>
      <c r="C61" s="83"/>
      <c r="D61" s="83"/>
      <c r="E61" s="83"/>
      <c r="F61" s="83"/>
      <c r="G61" s="83"/>
      <c r="I61" s="83" t="s">
        <v>80</v>
      </c>
      <c r="J61" s="83"/>
      <c r="K61" s="83"/>
      <c r="L61" s="83"/>
      <c r="M61" s="83"/>
      <c r="N61" s="134"/>
    </row>
    <row r="62" spans="1:14">
      <c r="A62" s="5"/>
      <c r="B62" s="98" t="s">
        <v>56</v>
      </c>
      <c r="C62" s="84"/>
      <c r="D62" s="84"/>
      <c r="E62" s="84"/>
      <c r="F62" s="84"/>
      <c r="G62" s="84"/>
      <c r="I62" s="135" t="s">
        <v>56</v>
      </c>
      <c r="J62" s="135"/>
      <c r="K62" s="135"/>
      <c r="L62" s="135"/>
      <c r="M62" s="135"/>
      <c r="N62" s="136"/>
    </row>
    <row r="63" spans="1:14" ht="26.25" customHeight="1">
      <c r="A63" s="5"/>
      <c r="B63" s="137" t="s">
        <v>57</v>
      </c>
      <c r="C63" s="138"/>
      <c r="D63" s="138"/>
      <c r="E63" s="138"/>
      <c r="F63" s="138"/>
      <c r="G63" s="138"/>
      <c r="I63" s="138" t="s">
        <v>60</v>
      </c>
      <c r="J63" s="138"/>
      <c r="K63" s="138"/>
      <c r="L63" s="138"/>
      <c r="M63" s="138"/>
      <c r="N63" s="139"/>
    </row>
    <row r="64" spans="1:14" ht="2.25" customHeight="1">
      <c r="A64" s="5"/>
      <c r="B64" s="98" t="s">
        <v>59</v>
      </c>
      <c r="C64" s="84"/>
      <c r="D64" s="84"/>
      <c r="E64" s="84"/>
      <c r="F64" s="84"/>
      <c r="G64" s="84"/>
      <c r="I64" s="131" t="s">
        <v>60</v>
      </c>
      <c r="J64" s="131"/>
      <c r="K64" s="131"/>
      <c r="L64" s="131"/>
      <c r="M64" s="131"/>
      <c r="N64" s="132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61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62</v>
      </c>
    </row>
    <row r="487" spans="4:4">
      <c r="D487" s="53" t="s">
        <v>63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93B94-CF6E-4127-B82B-733BABD292F3}">
  <sheetPr>
    <pageSetUpPr fitToPage="1"/>
  </sheetPr>
  <dimension ref="A1:S487"/>
  <sheetViews>
    <sheetView topLeftCell="A22" zoomScale="120" zoomScaleNormal="120" workbookViewId="0">
      <selection activeCell="U51" sqref="U5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79">
        <v>3</v>
      </c>
      <c r="N2" s="80"/>
    </row>
    <row r="3" spans="1:19">
      <c r="A3" s="5"/>
      <c r="B3" s="5"/>
      <c r="L3" s="81" t="s">
        <v>1</v>
      </c>
      <c r="M3" s="82"/>
      <c r="N3" s="7">
        <v>7862</v>
      </c>
    </row>
    <row r="4" spans="1:19">
      <c r="A4" s="5"/>
      <c r="B4" s="5"/>
      <c r="L4" s="56"/>
      <c r="M4" s="56"/>
      <c r="N4" s="9" t="s">
        <v>2</v>
      </c>
    </row>
    <row r="5" spans="1:19">
      <c r="A5" s="5"/>
      <c r="B5" s="5"/>
      <c r="G5" s="10"/>
      <c r="L5" s="56"/>
      <c r="M5" s="56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7</v>
      </c>
      <c r="K8" s="55" t="s">
        <v>5</v>
      </c>
      <c r="L8" s="83" t="s">
        <v>10</v>
      </c>
      <c r="M8" s="83"/>
      <c r="N8" s="12">
        <v>2024</v>
      </c>
    </row>
    <row r="9" spans="1:19" ht="15" customHeight="1">
      <c r="A9" s="5"/>
      <c r="B9" s="5"/>
      <c r="K9" s="84" t="s">
        <v>6</v>
      </c>
      <c r="L9" s="84"/>
      <c r="M9" s="85">
        <f>M47</f>
        <v>18164.690000000002</v>
      </c>
      <c r="N9" s="86"/>
    </row>
    <row r="10" spans="1:19" ht="13.5" customHeight="1">
      <c r="A10" s="5"/>
      <c r="B10" s="5" t="s">
        <v>7</v>
      </c>
      <c r="N10" s="12"/>
    </row>
    <row r="11" spans="1:19" ht="11.25" customHeight="1">
      <c r="A11" s="59"/>
      <c r="B11" s="75">
        <f>$M$9</f>
        <v>18164.690000000002</v>
      </c>
      <c r="C11" s="76"/>
      <c r="D11" s="77" t="s">
        <v>79</v>
      </c>
      <c r="E11" s="77"/>
      <c r="F11" s="77"/>
      <c r="G11" s="77"/>
      <c r="H11" s="77"/>
      <c r="I11" s="77"/>
      <c r="J11" s="77"/>
      <c r="K11" s="77"/>
      <c r="L11" s="77"/>
      <c r="M11" s="77"/>
      <c r="N11" s="78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93" t="s">
        <v>73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5"/>
    </row>
    <row r="14" spans="1:19" ht="11.25" customHeight="1">
      <c r="A14" s="5"/>
      <c r="B14" s="96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5"/>
    </row>
    <row r="15" spans="1:19" ht="11.25" customHeight="1">
      <c r="A15" s="5"/>
      <c r="B15" s="96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5"/>
      <c r="S15" s="4" t="s">
        <v>9</v>
      </c>
    </row>
    <row r="16" spans="1:19" ht="11.25" customHeight="1">
      <c r="A16" s="5"/>
      <c r="B16" s="5"/>
      <c r="E16" s="17">
        <v>14</v>
      </c>
      <c r="F16" s="55" t="s">
        <v>5</v>
      </c>
      <c r="G16" s="97" t="s">
        <v>10</v>
      </c>
      <c r="H16" s="83"/>
      <c r="I16" s="55" t="s">
        <v>11</v>
      </c>
      <c r="J16" s="17">
        <v>19</v>
      </c>
      <c r="K16" s="55" t="s">
        <v>12</v>
      </c>
      <c r="L16" s="97" t="s">
        <v>10</v>
      </c>
      <c r="M16" s="83"/>
      <c r="N16" s="12">
        <v>2024</v>
      </c>
    </row>
    <row r="17" spans="1:14" ht="12" customHeight="1" thickBot="1">
      <c r="A17" s="5"/>
      <c r="B17" s="87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9"/>
    </row>
    <row r="18" spans="1:14" ht="12" customHeight="1" thickBot="1">
      <c r="A18" s="5"/>
      <c r="B18" s="98" t="s">
        <v>13</v>
      </c>
      <c r="C18" s="99"/>
      <c r="D18" s="18"/>
      <c r="E18" s="100" t="s">
        <v>14</v>
      </c>
      <c r="F18" s="101"/>
      <c r="G18" s="102"/>
      <c r="H18" s="18" t="s">
        <v>69</v>
      </c>
      <c r="I18" s="100" t="s">
        <v>15</v>
      </c>
      <c r="J18" s="102"/>
      <c r="K18" s="18" t="s">
        <v>69</v>
      </c>
      <c r="L18" s="100" t="s">
        <v>16</v>
      </c>
      <c r="M18" s="102"/>
      <c r="N18" s="18" t="s">
        <v>74</v>
      </c>
    </row>
    <row r="19" spans="1:14">
      <c r="A19" s="5"/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9"/>
    </row>
    <row r="20" spans="1:14" ht="12.75" customHeight="1">
      <c r="A20" s="5"/>
      <c r="B20" s="90"/>
      <c r="C20" s="91"/>
      <c r="D20" s="91"/>
      <c r="E20" s="92"/>
      <c r="F20" s="79"/>
      <c r="G20" s="91"/>
      <c r="H20" s="91"/>
      <c r="I20" s="92"/>
      <c r="J20" s="79"/>
      <c r="K20" s="92"/>
      <c r="L20" s="79"/>
      <c r="M20" s="91"/>
      <c r="N20" s="80"/>
    </row>
    <row r="21" spans="1:14">
      <c r="A21" s="5"/>
      <c r="B21" s="113" t="s">
        <v>19</v>
      </c>
      <c r="C21" s="108"/>
      <c r="D21" s="108"/>
      <c r="E21" s="109"/>
      <c r="F21" s="107" t="s">
        <v>20</v>
      </c>
      <c r="G21" s="108"/>
      <c r="H21" s="108"/>
      <c r="I21" s="109"/>
      <c r="J21" s="107" t="s">
        <v>21</v>
      </c>
      <c r="K21" s="109"/>
      <c r="L21" s="107" t="s">
        <v>22</v>
      </c>
      <c r="M21" s="108"/>
      <c r="N21" s="110"/>
    </row>
    <row r="22" spans="1:14">
      <c r="A22" s="5"/>
      <c r="B22" s="20" t="s">
        <v>23</v>
      </c>
      <c r="E22" s="10"/>
      <c r="N22" s="12"/>
    </row>
    <row r="23" spans="1:14">
      <c r="A23" s="5"/>
      <c r="B23" s="5"/>
      <c r="C23" s="4" t="s">
        <v>24</v>
      </c>
      <c r="E23" s="55"/>
      <c r="F23" s="83" t="s">
        <v>25</v>
      </c>
      <c r="G23" s="83"/>
      <c r="J23" s="10"/>
      <c r="N23" s="12"/>
    </row>
    <row r="24" spans="1:14">
      <c r="A24" s="5"/>
      <c r="B24" s="5" t="s">
        <v>26</v>
      </c>
      <c r="D24" s="21">
        <v>4</v>
      </c>
      <c r="E24" s="55" t="s">
        <v>27</v>
      </c>
      <c r="F24" s="114">
        <v>2822.82</v>
      </c>
      <c r="G24" s="115"/>
      <c r="H24" s="4" t="s">
        <v>28</v>
      </c>
      <c r="J24" s="22"/>
      <c r="M24" s="103"/>
      <c r="N24" s="104"/>
    </row>
    <row r="25" spans="1:14">
      <c r="A25" s="5"/>
      <c r="B25" s="5"/>
      <c r="D25" s="21">
        <v>1</v>
      </c>
      <c r="E25" s="55">
        <v>1</v>
      </c>
      <c r="F25" s="111">
        <v>1411.41</v>
      </c>
      <c r="G25" s="111"/>
      <c r="H25" s="4" t="s">
        <v>29</v>
      </c>
      <c r="J25" s="10"/>
      <c r="M25" s="103"/>
      <c r="N25" s="104"/>
    </row>
    <row r="26" spans="1:14">
      <c r="A26" s="5"/>
      <c r="B26" s="20" t="s">
        <v>30</v>
      </c>
      <c r="D26" s="23"/>
      <c r="E26" s="55"/>
      <c r="F26" s="112"/>
      <c r="G26" s="112"/>
      <c r="M26" s="103"/>
      <c r="N26" s="104"/>
    </row>
    <row r="27" spans="1:14">
      <c r="A27" s="5"/>
      <c r="B27" s="5" t="s">
        <v>5</v>
      </c>
      <c r="C27" s="105" t="s">
        <v>31</v>
      </c>
      <c r="D27" s="105"/>
      <c r="E27" s="105"/>
      <c r="F27" s="55" t="s">
        <v>27</v>
      </c>
      <c r="G27" s="105" t="s">
        <v>36</v>
      </c>
      <c r="H27" s="105"/>
      <c r="I27" s="105"/>
      <c r="J27" s="24">
        <v>115</v>
      </c>
      <c r="K27" s="4" t="s">
        <v>33</v>
      </c>
      <c r="M27" s="103"/>
      <c r="N27" s="104"/>
    </row>
    <row r="28" spans="1:14">
      <c r="A28" s="5"/>
      <c r="B28" s="5" t="s">
        <v>5</v>
      </c>
      <c r="C28" s="105" t="s">
        <v>36</v>
      </c>
      <c r="D28" s="105"/>
      <c r="E28" s="105"/>
      <c r="F28" s="55" t="s">
        <v>27</v>
      </c>
      <c r="G28" s="105" t="s">
        <v>75</v>
      </c>
      <c r="H28" s="105"/>
      <c r="I28" s="105"/>
      <c r="J28" s="24"/>
      <c r="K28" s="4" t="s">
        <v>33</v>
      </c>
      <c r="N28" s="25"/>
    </row>
    <row r="29" spans="1:14">
      <c r="A29" s="5"/>
      <c r="B29" s="5" t="s">
        <v>5</v>
      </c>
      <c r="C29" s="105" t="s">
        <v>76</v>
      </c>
      <c r="D29" s="106"/>
      <c r="E29" s="106"/>
      <c r="F29" s="55" t="s">
        <v>27</v>
      </c>
      <c r="G29" s="105" t="s">
        <v>76</v>
      </c>
      <c r="H29" s="106"/>
      <c r="I29" s="106"/>
      <c r="J29" s="24"/>
      <c r="K29" s="4" t="s">
        <v>33</v>
      </c>
      <c r="N29" s="12"/>
    </row>
    <row r="30" spans="1:14">
      <c r="A30" s="5"/>
      <c r="B30" s="5" t="s">
        <v>5</v>
      </c>
      <c r="C30" s="105" t="s">
        <v>76</v>
      </c>
      <c r="D30" s="105"/>
      <c r="E30" s="105"/>
      <c r="F30" s="55" t="s">
        <v>27</v>
      </c>
      <c r="G30" s="105" t="s">
        <v>76</v>
      </c>
      <c r="H30" s="106"/>
      <c r="I30" s="106"/>
      <c r="J30" s="24"/>
      <c r="K30" s="4" t="s">
        <v>33</v>
      </c>
      <c r="N30" s="12"/>
    </row>
    <row r="31" spans="1:14" ht="11.25" customHeight="1">
      <c r="A31" s="5"/>
      <c r="B31" s="5" t="s">
        <v>5</v>
      </c>
      <c r="C31" s="105" t="s">
        <v>75</v>
      </c>
      <c r="D31" s="105"/>
      <c r="E31" s="105"/>
      <c r="F31" s="55" t="s">
        <v>27</v>
      </c>
      <c r="G31" s="105" t="s">
        <v>36</v>
      </c>
      <c r="H31" s="105"/>
      <c r="I31" s="105"/>
      <c r="J31" s="24"/>
      <c r="K31" s="4" t="s">
        <v>33</v>
      </c>
      <c r="N31" s="12"/>
    </row>
    <row r="32" spans="1:14">
      <c r="A32" s="5"/>
      <c r="B32" s="5" t="s">
        <v>5</v>
      </c>
      <c r="C32" s="105" t="s">
        <v>36</v>
      </c>
      <c r="D32" s="105"/>
      <c r="E32" s="105"/>
      <c r="F32" s="55" t="s">
        <v>27</v>
      </c>
      <c r="G32" s="105" t="s">
        <v>31</v>
      </c>
      <c r="H32" s="106"/>
      <c r="I32" s="106"/>
      <c r="J32" s="24">
        <v>115</v>
      </c>
      <c r="K32" s="4" t="s">
        <v>33</v>
      </c>
      <c r="N32" s="12"/>
    </row>
    <row r="33" spans="1:15" ht="11.25" customHeight="1">
      <c r="A33" s="5"/>
      <c r="B33" s="5" t="s">
        <v>5</v>
      </c>
      <c r="C33" s="105"/>
      <c r="D33" s="106"/>
      <c r="E33" s="106"/>
      <c r="F33" s="55" t="s">
        <v>27</v>
      </c>
      <c r="G33" s="105"/>
      <c r="H33" s="105"/>
      <c r="I33" s="105"/>
      <c r="J33" s="24"/>
      <c r="K33" s="4" t="s">
        <v>33</v>
      </c>
      <c r="N33" s="12"/>
    </row>
    <row r="34" spans="1:15">
      <c r="A34" s="5"/>
      <c r="B34" s="5" t="s">
        <v>5</v>
      </c>
      <c r="C34" s="105" t="s">
        <v>31</v>
      </c>
      <c r="D34" s="105"/>
      <c r="E34" s="105"/>
      <c r="F34" s="55" t="s">
        <v>27</v>
      </c>
      <c r="G34" s="105" t="s">
        <v>36</v>
      </c>
      <c r="H34" s="105"/>
      <c r="I34" s="105"/>
      <c r="J34" s="24">
        <v>115</v>
      </c>
      <c r="K34" s="4" t="s">
        <v>33</v>
      </c>
      <c r="N34" s="12"/>
    </row>
    <row r="35" spans="1:15">
      <c r="A35" s="5"/>
      <c r="B35" s="5"/>
      <c r="C35" s="105" t="s">
        <v>36</v>
      </c>
      <c r="D35" s="105"/>
      <c r="E35" s="105"/>
      <c r="F35" s="55" t="s">
        <v>27</v>
      </c>
      <c r="G35" s="105" t="s">
        <v>31</v>
      </c>
      <c r="H35" s="105"/>
      <c r="I35" s="105"/>
      <c r="J35" s="24">
        <v>115</v>
      </c>
      <c r="K35" s="4" t="s">
        <v>33</v>
      </c>
      <c r="N35" s="12"/>
    </row>
    <row r="36" spans="1:15">
      <c r="A36" s="5"/>
      <c r="B36" s="5"/>
      <c r="C36" s="83"/>
      <c r="D36" s="83"/>
      <c r="E36" s="83"/>
      <c r="F36" s="55" t="s">
        <v>27</v>
      </c>
      <c r="G36" s="83"/>
      <c r="H36" s="83"/>
      <c r="I36" s="83"/>
      <c r="J36" s="24"/>
      <c r="K36" s="4" t="s">
        <v>33</v>
      </c>
      <c r="N36" s="12"/>
    </row>
    <row r="37" spans="1:15">
      <c r="A37" s="5"/>
      <c r="B37" s="5"/>
      <c r="C37" s="83"/>
      <c r="D37" s="83"/>
      <c r="E37" s="83"/>
      <c r="F37" s="55" t="s">
        <v>27</v>
      </c>
      <c r="G37" s="83"/>
      <c r="H37" s="83"/>
      <c r="I37" s="83"/>
      <c r="J37" s="24"/>
      <c r="K37" s="4" t="s">
        <v>33</v>
      </c>
      <c r="N37" s="12"/>
    </row>
    <row r="38" spans="1:15">
      <c r="A38" s="5"/>
      <c r="B38" s="5"/>
      <c r="C38" s="83"/>
      <c r="D38" s="83"/>
      <c r="E38" s="83"/>
      <c r="F38" s="55" t="s">
        <v>27</v>
      </c>
      <c r="G38" s="83"/>
      <c r="H38" s="83"/>
      <c r="I38" s="83"/>
      <c r="J38" s="24"/>
      <c r="K38" s="4" t="s">
        <v>33</v>
      </c>
      <c r="N38" s="12"/>
    </row>
    <row r="39" spans="1:15">
      <c r="A39" s="5"/>
      <c r="B39" s="5"/>
      <c r="C39" s="91"/>
      <c r="D39" s="91"/>
      <c r="E39" s="91"/>
      <c r="F39" s="55" t="s">
        <v>27</v>
      </c>
      <c r="G39" s="91"/>
      <c r="H39" s="91"/>
      <c r="I39" s="91"/>
      <c r="J39" s="26"/>
      <c r="K39" s="4" t="s">
        <v>33</v>
      </c>
      <c r="N39" s="12"/>
    </row>
    <row r="40" spans="1:15" ht="22.5">
      <c r="A40" s="5"/>
      <c r="B40" s="5"/>
      <c r="C40" s="6"/>
      <c r="F40" s="55"/>
      <c r="G40" s="119" t="s">
        <v>39</v>
      </c>
      <c r="H40" s="119"/>
      <c r="I40" s="119"/>
      <c r="J40" s="27">
        <f>SUM(J27:J39)</f>
        <v>460</v>
      </c>
      <c r="K40" s="60"/>
      <c r="L40" s="57" t="s">
        <v>40</v>
      </c>
      <c r="M40" s="117">
        <f>(D24*F24)+(D25*F25)</f>
        <v>12702.69</v>
      </c>
      <c r="N40" s="118"/>
    </row>
    <row r="41" spans="1:15" ht="11.25" customHeight="1">
      <c r="A41" s="5"/>
      <c r="B41" s="5"/>
      <c r="C41" s="6"/>
      <c r="F41" s="55"/>
      <c r="G41" s="84" t="s">
        <v>41</v>
      </c>
      <c r="H41" s="84"/>
      <c r="I41" s="84"/>
      <c r="J41" s="56">
        <v>9.5</v>
      </c>
      <c r="K41" s="116" t="s">
        <v>42</v>
      </c>
      <c r="L41" s="120"/>
      <c r="M41" s="121" t="s">
        <v>43</v>
      </c>
      <c r="N41" s="122"/>
    </row>
    <row r="42" spans="1:15" ht="10.5" customHeight="1">
      <c r="A42" s="5"/>
      <c r="B42" s="5"/>
      <c r="C42" s="6"/>
      <c r="F42" s="55"/>
      <c r="G42" s="84" t="s">
        <v>44</v>
      </c>
      <c r="H42" s="84"/>
      <c r="I42" s="84"/>
      <c r="J42" s="31">
        <f>J40/J41</f>
        <v>48.421052631578945</v>
      </c>
      <c r="K42" s="116" t="s">
        <v>45</v>
      </c>
      <c r="L42" s="120"/>
      <c r="M42" s="121">
        <f>318*4</f>
        <v>1272</v>
      </c>
      <c r="N42" s="122"/>
    </row>
    <row r="43" spans="1:15" ht="15" customHeight="1">
      <c r="A43" s="5"/>
      <c r="B43" s="5"/>
      <c r="C43" s="6"/>
      <c r="F43" s="55"/>
      <c r="G43" s="84" t="s">
        <v>46</v>
      </c>
      <c r="H43" s="84"/>
      <c r="I43" s="84"/>
      <c r="J43" s="32">
        <v>22</v>
      </c>
      <c r="K43" s="60"/>
      <c r="L43" s="33" t="s">
        <v>30</v>
      </c>
      <c r="M43" s="123">
        <f>365*4</f>
        <v>1460</v>
      </c>
      <c r="N43" s="124"/>
    </row>
    <row r="44" spans="1:15" ht="11.25" customHeight="1">
      <c r="A44" s="5"/>
      <c r="B44" s="5"/>
      <c r="C44" s="6"/>
      <c r="F44" s="55"/>
      <c r="G44" s="55"/>
      <c r="I44" s="56"/>
      <c r="K44" s="116" t="s">
        <v>47</v>
      </c>
      <c r="L44" s="116"/>
      <c r="M44" s="117">
        <f>230</f>
        <v>230</v>
      </c>
      <c r="N44" s="118"/>
    </row>
    <row r="45" spans="1:15">
      <c r="A45" s="5"/>
      <c r="B45" s="5"/>
      <c r="C45" s="6"/>
      <c r="F45" s="55"/>
      <c r="G45" s="55"/>
      <c r="H45" s="56"/>
      <c r="I45" s="56"/>
      <c r="J45" s="33"/>
      <c r="K45" s="33"/>
      <c r="L45" s="33" t="s">
        <v>48</v>
      </c>
      <c r="M45" s="117">
        <f>250*10</f>
        <v>2500</v>
      </c>
      <c r="N45" s="118"/>
    </row>
    <row r="46" spans="1:15">
      <c r="A46" s="5"/>
      <c r="B46" s="5"/>
      <c r="E46" s="60"/>
      <c r="F46" s="125"/>
      <c r="G46" s="125"/>
      <c r="H46" s="33"/>
      <c r="I46" s="33"/>
      <c r="J46" s="10"/>
      <c r="K46" s="116" t="s">
        <v>49</v>
      </c>
      <c r="L46" s="116" t="s">
        <v>49</v>
      </c>
      <c r="M46" s="117"/>
      <c r="N46" s="118"/>
      <c r="O46" s="34"/>
    </row>
    <row r="47" spans="1:15">
      <c r="A47" s="5"/>
      <c r="B47" s="5"/>
      <c r="E47" s="60"/>
      <c r="F47" s="125"/>
      <c r="G47" s="125"/>
      <c r="H47" s="33"/>
      <c r="I47" s="33"/>
      <c r="J47" s="33"/>
      <c r="K47" s="116" t="s">
        <v>50</v>
      </c>
      <c r="L47" s="116"/>
      <c r="M47" s="123">
        <f>SUM(M40:N46)</f>
        <v>18164.690000000002</v>
      </c>
      <c r="N47" s="124"/>
    </row>
    <row r="48" spans="1:15">
      <c r="A48" s="5"/>
      <c r="B48" s="5"/>
      <c r="E48" s="60"/>
      <c r="F48" s="125"/>
      <c r="G48" s="125"/>
      <c r="H48" s="33"/>
      <c r="I48" s="33"/>
      <c r="J48" s="33"/>
      <c r="M48" s="117"/>
      <c r="N48" s="118"/>
    </row>
    <row r="49" spans="1:14">
      <c r="A49" s="5"/>
      <c r="B49" s="5"/>
      <c r="C49" s="10"/>
      <c r="E49" s="60"/>
      <c r="F49" s="125"/>
      <c r="G49" s="125"/>
      <c r="H49" s="33"/>
      <c r="I49" s="33"/>
      <c r="J49" s="33"/>
      <c r="M49" s="126"/>
      <c r="N49" s="127"/>
    </row>
    <row r="50" spans="1:14">
      <c r="A50" s="5"/>
      <c r="B50" s="35" t="s">
        <v>51</v>
      </c>
      <c r="C50" s="36"/>
      <c r="D50" s="36"/>
      <c r="E50" s="36"/>
      <c r="F50" s="36"/>
      <c r="G50" s="37"/>
      <c r="H50" s="33"/>
      <c r="I50" s="33"/>
      <c r="J50" s="33"/>
      <c r="L50" s="60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28" t="s">
        <v>52</v>
      </c>
      <c r="C58" s="81"/>
      <c r="D58" s="81"/>
      <c r="E58" s="81"/>
      <c r="F58" s="81"/>
      <c r="G58" s="81"/>
      <c r="I58" s="129" t="s">
        <v>53</v>
      </c>
      <c r="J58" s="129"/>
      <c r="K58" s="129"/>
      <c r="L58" s="129"/>
      <c r="M58" s="129"/>
      <c r="N58" s="130"/>
    </row>
    <row r="59" spans="1:14" ht="1.5" customHeight="1">
      <c r="A59" s="5"/>
      <c r="B59" s="54"/>
      <c r="C59" s="55"/>
      <c r="D59" s="55"/>
      <c r="E59" s="55"/>
      <c r="F59" s="55"/>
      <c r="G59" s="55"/>
      <c r="I59" s="55"/>
      <c r="J59" s="55"/>
      <c r="K59" s="55"/>
      <c r="L59" s="55"/>
      <c r="M59" s="55"/>
      <c r="N59" s="58"/>
    </row>
    <row r="60" spans="1:14" ht="11.25" hidden="1" customHeight="1">
      <c r="A60" s="5"/>
      <c r="B60" s="98"/>
      <c r="C60" s="84"/>
      <c r="D60" s="84"/>
      <c r="E60" s="84"/>
      <c r="F60" s="84"/>
      <c r="G60" s="84"/>
      <c r="N60" s="12"/>
    </row>
    <row r="61" spans="1:14" ht="16.5" customHeight="1">
      <c r="A61" s="5"/>
      <c r="B61" s="133" t="s">
        <v>54</v>
      </c>
      <c r="C61" s="83"/>
      <c r="D61" s="83"/>
      <c r="E61" s="83"/>
      <c r="F61" s="83"/>
      <c r="G61" s="83"/>
      <c r="I61" s="83" t="s">
        <v>77</v>
      </c>
      <c r="J61" s="83"/>
      <c r="K61" s="83"/>
      <c r="L61" s="83"/>
      <c r="M61" s="83"/>
      <c r="N61" s="134"/>
    </row>
    <row r="62" spans="1:14">
      <c r="A62" s="5"/>
      <c r="B62" s="98" t="s">
        <v>56</v>
      </c>
      <c r="C62" s="84"/>
      <c r="D62" s="84"/>
      <c r="E62" s="84"/>
      <c r="F62" s="84"/>
      <c r="G62" s="84"/>
      <c r="I62" s="135" t="s">
        <v>56</v>
      </c>
      <c r="J62" s="135"/>
      <c r="K62" s="135"/>
      <c r="L62" s="135"/>
      <c r="M62" s="135"/>
      <c r="N62" s="136"/>
    </row>
    <row r="63" spans="1:14" ht="26.25" customHeight="1">
      <c r="A63" s="5"/>
      <c r="B63" s="137" t="s">
        <v>57</v>
      </c>
      <c r="C63" s="138"/>
      <c r="D63" s="138"/>
      <c r="E63" s="138"/>
      <c r="F63" s="138"/>
      <c r="G63" s="138"/>
      <c r="I63" s="138" t="s">
        <v>78</v>
      </c>
      <c r="J63" s="138"/>
      <c r="K63" s="138"/>
      <c r="L63" s="138"/>
      <c r="M63" s="138"/>
      <c r="N63" s="139"/>
    </row>
    <row r="64" spans="1:14" ht="2.25" customHeight="1">
      <c r="A64" s="5"/>
      <c r="B64" s="98" t="s">
        <v>59</v>
      </c>
      <c r="C64" s="84"/>
      <c r="D64" s="84"/>
      <c r="E64" s="84"/>
      <c r="F64" s="84"/>
      <c r="G64" s="84"/>
      <c r="I64" s="131" t="s">
        <v>60</v>
      </c>
      <c r="J64" s="131"/>
      <c r="K64" s="131"/>
      <c r="L64" s="131"/>
      <c r="M64" s="131"/>
      <c r="N64" s="132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61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62</v>
      </c>
    </row>
    <row r="487" spans="4:4">
      <c r="D487" s="53" t="s">
        <v>63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C30:E30"/>
    <mergeCell ref="G30:I30"/>
    <mergeCell ref="C31:E31"/>
    <mergeCell ref="G31:I31"/>
    <mergeCell ref="C29:E29"/>
    <mergeCell ref="G29:I29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42F35-C862-4726-81F1-6C8A25CB9EE7}">
  <sheetPr>
    <pageSetUpPr fitToPage="1"/>
  </sheetPr>
  <dimension ref="A1:S487"/>
  <sheetViews>
    <sheetView topLeftCell="A28" zoomScale="120" zoomScaleNormal="120" workbookViewId="0">
      <selection activeCell="M44" sqref="M44:N44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79">
        <v>6</v>
      </c>
      <c r="N2" s="80"/>
    </row>
    <row r="3" spans="1:19">
      <c r="A3" s="5"/>
      <c r="B3" s="5"/>
      <c r="L3" s="81" t="s">
        <v>1</v>
      </c>
      <c r="M3" s="82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3</v>
      </c>
      <c r="K8" s="15" t="s">
        <v>5</v>
      </c>
      <c r="L8" s="83" t="s">
        <v>10</v>
      </c>
      <c r="M8" s="83"/>
      <c r="N8" s="12">
        <v>2024</v>
      </c>
    </row>
    <row r="9" spans="1:19" ht="15" customHeight="1">
      <c r="A9" s="5"/>
      <c r="B9" s="5"/>
      <c r="K9" s="84" t="s">
        <v>6</v>
      </c>
      <c r="L9" s="84"/>
      <c r="M9" s="85">
        <f>M47</f>
        <v>1662.6315789473683</v>
      </c>
      <c r="N9" s="86"/>
    </row>
    <row r="10" spans="1:19" ht="13.5" customHeight="1">
      <c r="A10" s="5"/>
      <c r="B10" s="5" t="s">
        <v>7</v>
      </c>
      <c r="N10" s="12"/>
    </row>
    <row r="11" spans="1:19" ht="11.25" customHeight="1">
      <c r="A11" s="19"/>
      <c r="B11" s="75">
        <f>$M$9</f>
        <v>1662.6315789473683</v>
      </c>
      <c r="C11" s="76"/>
      <c r="D11" s="77" t="s">
        <v>72</v>
      </c>
      <c r="E11" s="77"/>
      <c r="F11" s="77"/>
      <c r="G11" s="77"/>
      <c r="H11" s="77"/>
      <c r="I11" s="77"/>
      <c r="J11" s="77"/>
      <c r="K11" s="77"/>
      <c r="L11" s="77"/>
      <c r="M11" s="77"/>
      <c r="N11" s="78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93" t="s">
        <v>68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5"/>
    </row>
    <row r="14" spans="1:19" ht="11.25" customHeight="1">
      <c r="A14" s="5"/>
      <c r="B14" s="96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5"/>
    </row>
    <row r="15" spans="1:19" ht="11.25" customHeight="1">
      <c r="A15" s="5"/>
      <c r="B15" s="96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5"/>
      <c r="S15" s="4" t="s">
        <v>9</v>
      </c>
    </row>
    <row r="16" spans="1:19" ht="11.25" customHeight="1">
      <c r="A16" s="5"/>
      <c r="B16" s="5"/>
      <c r="E16" s="17">
        <v>6</v>
      </c>
      <c r="F16" s="15" t="s">
        <v>5</v>
      </c>
      <c r="G16" s="97" t="s">
        <v>10</v>
      </c>
      <c r="H16" s="83"/>
      <c r="I16" s="15" t="s">
        <v>11</v>
      </c>
      <c r="J16" s="17">
        <v>6</v>
      </c>
      <c r="K16" s="15" t="s">
        <v>12</v>
      </c>
      <c r="L16" s="97" t="s">
        <v>10</v>
      </c>
      <c r="M16" s="83"/>
      <c r="N16" s="12">
        <v>2024</v>
      </c>
    </row>
    <row r="17" spans="1:14" ht="12" customHeight="1" thickBot="1">
      <c r="A17" s="5"/>
      <c r="B17" s="87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9"/>
    </row>
    <row r="18" spans="1:14" ht="12" customHeight="1" thickBot="1">
      <c r="A18" s="5"/>
      <c r="B18" s="98" t="s">
        <v>13</v>
      </c>
      <c r="C18" s="99"/>
      <c r="D18" s="18"/>
      <c r="E18" s="100" t="s">
        <v>14</v>
      </c>
      <c r="F18" s="101"/>
      <c r="G18" s="102"/>
      <c r="H18" s="18" t="s">
        <v>69</v>
      </c>
      <c r="I18" s="100" t="s">
        <v>15</v>
      </c>
      <c r="J18" s="102"/>
      <c r="K18" s="18"/>
      <c r="L18" s="100" t="s">
        <v>16</v>
      </c>
      <c r="M18" s="102"/>
      <c r="N18" s="18"/>
    </row>
    <row r="19" spans="1:14">
      <c r="A19" s="5"/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9"/>
    </row>
    <row r="20" spans="1:14" ht="12.75" customHeight="1">
      <c r="A20" s="5"/>
      <c r="B20" s="90"/>
      <c r="C20" s="91"/>
      <c r="D20" s="91"/>
      <c r="E20" s="92"/>
      <c r="F20" s="79"/>
      <c r="G20" s="91"/>
      <c r="H20" s="91"/>
      <c r="I20" s="92"/>
      <c r="J20" s="79"/>
      <c r="K20" s="92"/>
      <c r="L20" s="79"/>
      <c r="M20" s="91"/>
      <c r="N20" s="80"/>
    </row>
    <row r="21" spans="1:14">
      <c r="A21" s="5"/>
      <c r="B21" s="113" t="s">
        <v>19</v>
      </c>
      <c r="C21" s="108"/>
      <c r="D21" s="108"/>
      <c r="E21" s="109"/>
      <c r="F21" s="107" t="s">
        <v>20</v>
      </c>
      <c r="G21" s="108"/>
      <c r="H21" s="108"/>
      <c r="I21" s="109"/>
      <c r="J21" s="107" t="s">
        <v>21</v>
      </c>
      <c r="K21" s="109"/>
      <c r="L21" s="107" t="s">
        <v>22</v>
      </c>
      <c r="M21" s="108"/>
      <c r="N21" s="110"/>
    </row>
    <row r="22" spans="1:14">
      <c r="A22" s="5"/>
      <c r="B22" s="20" t="s">
        <v>23</v>
      </c>
      <c r="E22" s="10"/>
      <c r="N22" s="12"/>
    </row>
    <row r="23" spans="1:14">
      <c r="A23" s="5"/>
      <c r="B23" s="5"/>
      <c r="C23" s="4" t="s">
        <v>24</v>
      </c>
      <c r="E23" s="15"/>
      <c r="F23" s="83" t="s">
        <v>25</v>
      </c>
      <c r="G23" s="83"/>
      <c r="J23" s="10"/>
      <c r="N23" s="12"/>
    </row>
    <row r="24" spans="1:14">
      <c r="A24" s="5"/>
      <c r="B24" s="5" t="s">
        <v>26</v>
      </c>
      <c r="D24" s="21"/>
      <c r="E24" s="15" t="s">
        <v>27</v>
      </c>
      <c r="F24" s="114"/>
      <c r="G24" s="115"/>
      <c r="H24" s="4" t="s">
        <v>28</v>
      </c>
      <c r="J24" s="22"/>
      <c r="M24" s="103"/>
      <c r="N24" s="104"/>
    </row>
    <row r="25" spans="1:14">
      <c r="A25" s="5"/>
      <c r="B25" s="5"/>
      <c r="D25" s="21">
        <v>1</v>
      </c>
      <c r="E25" s="15" t="s">
        <v>27</v>
      </c>
      <c r="F25" s="111">
        <v>400</v>
      </c>
      <c r="G25" s="111"/>
      <c r="H25" s="4" t="s">
        <v>29</v>
      </c>
      <c r="J25" s="10"/>
      <c r="M25" s="103"/>
      <c r="N25" s="104"/>
    </row>
    <row r="26" spans="1:14">
      <c r="A26" s="5"/>
      <c r="B26" s="20" t="s">
        <v>30</v>
      </c>
      <c r="D26" s="23"/>
      <c r="E26" s="15"/>
      <c r="F26" s="112"/>
      <c r="G26" s="112"/>
      <c r="M26" s="103"/>
      <c r="N26" s="104"/>
    </row>
    <row r="27" spans="1:14">
      <c r="A27" s="5"/>
      <c r="B27" s="5" t="s">
        <v>5</v>
      </c>
      <c r="C27" s="105" t="s">
        <v>31</v>
      </c>
      <c r="D27" s="105"/>
      <c r="E27" s="105"/>
      <c r="F27" s="15" t="s">
        <v>27</v>
      </c>
      <c r="G27" s="105" t="s">
        <v>36</v>
      </c>
      <c r="H27" s="105"/>
      <c r="I27" s="105"/>
      <c r="J27" s="24">
        <v>115</v>
      </c>
      <c r="K27" s="4" t="s">
        <v>33</v>
      </c>
      <c r="M27" s="103"/>
      <c r="N27" s="104"/>
    </row>
    <row r="28" spans="1:14">
      <c r="A28" s="5"/>
      <c r="B28" s="5" t="s">
        <v>5</v>
      </c>
      <c r="C28" s="105" t="s">
        <v>36</v>
      </c>
      <c r="D28" s="105"/>
      <c r="E28" s="105"/>
      <c r="F28" s="15" t="s">
        <v>27</v>
      </c>
      <c r="G28" s="105" t="s">
        <v>31</v>
      </c>
      <c r="H28" s="105"/>
      <c r="I28" s="105"/>
      <c r="J28" s="24">
        <v>115</v>
      </c>
      <c r="K28" s="4" t="s">
        <v>33</v>
      </c>
      <c r="N28" s="25"/>
    </row>
    <row r="29" spans="1:14">
      <c r="A29" s="5"/>
      <c r="B29" s="5" t="s">
        <v>5</v>
      </c>
      <c r="C29" s="105"/>
      <c r="D29" s="106"/>
      <c r="E29" s="106"/>
      <c r="F29" s="15" t="s">
        <v>27</v>
      </c>
      <c r="G29" s="105"/>
      <c r="H29" s="106"/>
      <c r="I29" s="106"/>
      <c r="J29" s="24"/>
      <c r="K29" s="4" t="s">
        <v>33</v>
      </c>
      <c r="N29" s="12"/>
    </row>
    <row r="30" spans="1:14">
      <c r="A30" s="5"/>
      <c r="B30" s="5" t="s">
        <v>5</v>
      </c>
      <c r="C30" s="140"/>
      <c r="D30" s="140"/>
      <c r="E30" s="140"/>
      <c r="F30" s="15" t="s">
        <v>27</v>
      </c>
      <c r="G30" s="140"/>
      <c r="H30" s="141"/>
      <c r="I30" s="141"/>
      <c r="J30" s="24"/>
      <c r="K30" s="4" t="s">
        <v>33</v>
      </c>
      <c r="N30" s="12"/>
    </row>
    <row r="31" spans="1:14" ht="11.25" customHeight="1">
      <c r="A31" s="5"/>
      <c r="B31" s="5" t="s">
        <v>5</v>
      </c>
      <c r="C31" s="105"/>
      <c r="D31" s="106"/>
      <c r="E31" s="106"/>
      <c r="F31" s="15" t="s">
        <v>27</v>
      </c>
      <c r="G31" s="105"/>
      <c r="H31" s="105"/>
      <c r="I31" s="105"/>
      <c r="J31" s="24"/>
      <c r="K31" s="4" t="s">
        <v>33</v>
      </c>
      <c r="N31" s="12"/>
    </row>
    <row r="32" spans="1:14">
      <c r="A32" s="5"/>
      <c r="B32" s="5" t="s">
        <v>5</v>
      </c>
      <c r="C32" s="105"/>
      <c r="D32" s="105"/>
      <c r="E32" s="105"/>
      <c r="F32" s="15" t="s">
        <v>27</v>
      </c>
      <c r="G32" s="105"/>
      <c r="H32" s="106"/>
      <c r="I32" s="106"/>
      <c r="J32" s="24"/>
      <c r="K32" s="4" t="s">
        <v>33</v>
      </c>
      <c r="N32" s="12"/>
    </row>
    <row r="33" spans="1:15" ht="11.25" customHeight="1">
      <c r="A33" s="5"/>
      <c r="B33" s="5" t="s">
        <v>5</v>
      </c>
      <c r="C33" s="105"/>
      <c r="D33" s="106"/>
      <c r="E33" s="106"/>
      <c r="F33" s="15" t="s">
        <v>27</v>
      </c>
      <c r="G33" s="105"/>
      <c r="H33" s="105"/>
      <c r="I33" s="105"/>
      <c r="J33" s="24"/>
      <c r="K33" s="4" t="s">
        <v>33</v>
      </c>
      <c r="N33" s="12"/>
    </row>
    <row r="34" spans="1:15">
      <c r="A34" s="5"/>
      <c r="B34" s="5" t="s">
        <v>5</v>
      </c>
      <c r="C34" s="83"/>
      <c r="D34" s="83"/>
      <c r="E34" s="83"/>
      <c r="F34" s="15" t="s">
        <v>27</v>
      </c>
      <c r="G34" s="83"/>
      <c r="H34" s="83"/>
      <c r="I34" s="83"/>
      <c r="J34" s="24"/>
      <c r="K34" s="4" t="s">
        <v>33</v>
      </c>
      <c r="N34" s="12"/>
    </row>
    <row r="35" spans="1:15">
      <c r="A35" s="5"/>
      <c r="B35" s="5"/>
      <c r="C35" s="83"/>
      <c r="D35" s="83"/>
      <c r="E35" s="83"/>
      <c r="F35" s="15" t="s">
        <v>27</v>
      </c>
      <c r="G35" s="83"/>
      <c r="H35" s="83"/>
      <c r="I35" s="83"/>
      <c r="J35" s="24"/>
      <c r="K35" s="4" t="s">
        <v>33</v>
      </c>
      <c r="N35" s="12"/>
    </row>
    <row r="36" spans="1:15">
      <c r="A36" s="5"/>
      <c r="B36" s="5"/>
      <c r="C36" s="83"/>
      <c r="D36" s="83"/>
      <c r="E36" s="83"/>
      <c r="F36" s="15" t="s">
        <v>27</v>
      </c>
      <c r="G36" s="83"/>
      <c r="H36" s="83"/>
      <c r="I36" s="83"/>
      <c r="J36" s="24"/>
      <c r="K36" s="4" t="s">
        <v>33</v>
      </c>
      <c r="N36" s="12"/>
    </row>
    <row r="37" spans="1:15">
      <c r="A37" s="5"/>
      <c r="B37" s="5"/>
      <c r="C37" s="83"/>
      <c r="D37" s="83"/>
      <c r="E37" s="83"/>
      <c r="F37" s="15" t="s">
        <v>27</v>
      </c>
      <c r="G37" s="83"/>
      <c r="H37" s="83"/>
      <c r="I37" s="83"/>
      <c r="J37" s="24"/>
      <c r="K37" s="4" t="s">
        <v>33</v>
      </c>
      <c r="N37" s="12"/>
    </row>
    <row r="38" spans="1:15">
      <c r="A38" s="5"/>
      <c r="B38" s="5"/>
      <c r="C38" s="83"/>
      <c r="D38" s="83"/>
      <c r="E38" s="83"/>
      <c r="F38" s="15" t="s">
        <v>27</v>
      </c>
      <c r="G38" s="83"/>
      <c r="H38" s="83"/>
      <c r="I38" s="83"/>
      <c r="J38" s="24"/>
      <c r="K38" s="4" t="s">
        <v>33</v>
      </c>
      <c r="N38" s="12"/>
    </row>
    <row r="39" spans="1:15">
      <c r="A39" s="5"/>
      <c r="B39" s="5"/>
      <c r="C39" s="91"/>
      <c r="D39" s="91"/>
      <c r="E39" s="91"/>
      <c r="F39" s="15" t="s">
        <v>27</v>
      </c>
      <c r="G39" s="91"/>
      <c r="H39" s="91"/>
      <c r="I39" s="91"/>
      <c r="J39" s="26"/>
      <c r="K39" s="4" t="s">
        <v>33</v>
      </c>
      <c r="N39" s="12"/>
    </row>
    <row r="40" spans="1:15" ht="22.5">
      <c r="A40" s="5"/>
      <c r="B40" s="5"/>
      <c r="C40" s="6"/>
      <c r="F40" s="15"/>
      <c r="G40" s="119" t="s">
        <v>39</v>
      </c>
      <c r="H40" s="119"/>
      <c r="I40" s="119"/>
      <c r="J40" s="27">
        <f>SUM(J27:J39)</f>
        <v>230</v>
      </c>
      <c r="K40" s="28"/>
      <c r="L40" s="30" t="s">
        <v>40</v>
      </c>
      <c r="M40" s="117">
        <f>(D24*F24)+(D25*F25)</f>
        <v>400</v>
      </c>
      <c r="N40" s="118"/>
    </row>
    <row r="41" spans="1:15" ht="11.25" customHeight="1">
      <c r="A41" s="5"/>
      <c r="B41" s="5"/>
      <c r="C41" s="6"/>
      <c r="F41" s="15"/>
      <c r="G41" s="84" t="s">
        <v>41</v>
      </c>
      <c r="H41" s="84"/>
      <c r="I41" s="84"/>
      <c r="J41" s="8">
        <v>9.5</v>
      </c>
      <c r="K41" s="116" t="s">
        <v>42</v>
      </c>
      <c r="L41" s="120"/>
      <c r="M41" s="121" t="s">
        <v>43</v>
      </c>
      <c r="N41" s="122"/>
    </row>
    <row r="42" spans="1:15" ht="10.5" customHeight="1">
      <c r="A42" s="5"/>
      <c r="B42" s="5"/>
      <c r="C42" s="6"/>
      <c r="F42" s="15"/>
      <c r="G42" s="84" t="s">
        <v>44</v>
      </c>
      <c r="H42" s="84"/>
      <c r="I42" s="84"/>
      <c r="J42" s="31">
        <f>J40/J41</f>
        <v>24.210526315789473</v>
      </c>
      <c r="K42" s="116" t="s">
        <v>45</v>
      </c>
      <c r="L42" s="120"/>
      <c r="M42" s="121">
        <f>365*2</f>
        <v>730</v>
      </c>
      <c r="N42" s="122"/>
    </row>
    <row r="43" spans="1:15" ht="15" customHeight="1">
      <c r="A43" s="5"/>
      <c r="B43" s="5"/>
      <c r="C43" s="6"/>
      <c r="F43" s="15"/>
      <c r="G43" s="84" t="s">
        <v>46</v>
      </c>
      <c r="H43" s="84"/>
      <c r="I43" s="84"/>
      <c r="J43" s="32">
        <v>22</v>
      </c>
      <c r="K43" s="28"/>
      <c r="L43" s="33" t="s">
        <v>30</v>
      </c>
      <c r="M43" s="123">
        <f>J42*J43</f>
        <v>532.63157894736844</v>
      </c>
      <c r="N43" s="124"/>
    </row>
    <row r="44" spans="1:15" ht="11.25" customHeight="1">
      <c r="A44" s="5"/>
      <c r="B44" s="5"/>
      <c r="C44" s="6"/>
      <c r="F44" s="15"/>
      <c r="G44" s="15"/>
      <c r="I44" s="8"/>
      <c r="K44" s="116" t="s">
        <v>47</v>
      </c>
      <c r="L44" s="116"/>
      <c r="M44" s="117"/>
      <c r="N44" s="118"/>
    </row>
    <row r="45" spans="1:15">
      <c r="A45" s="5"/>
      <c r="B45" s="5"/>
      <c r="C45" s="6"/>
      <c r="F45" s="15"/>
      <c r="G45" s="15"/>
      <c r="H45" s="8"/>
      <c r="I45" s="8"/>
      <c r="J45" s="33"/>
      <c r="K45" s="33"/>
      <c r="L45" s="33" t="s">
        <v>48</v>
      </c>
      <c r="M45" s="117"/>
      <c r="N45" s="118"/>
    </row>
    <row r="46" spans="1:15">
      <c r="A46" s="5"/>
      <c r="B46" s="5"/>
      <c r="E46" s="28"/>
      <c r="F46" s="125"/>
      <c r="G46" s="125"/>
      <c r="H46" s="33"/>
      <c r="I46" s="33"/>
      <c r="J46" s="10"/>
      <c r="K46" s="116" t="s">
        <v>49</v>
      </c>
      <c r="L46" s="116" t="s">
        <v>49</v>
      </c>
      <c r="M46" s="117"/>
      <c r="N46" s="118"/>
      <c r="O46" s="34"/>
    </row>
    <row r="47" spans="1:15">
      <c r="A47" s="5"/>
      <c r="B47" s="5"/>
      <c r="E47" s="28"/>
      <c r="F47" s="125"/>
      <c r="G47" s="125"/>
      <c r="H47" s="33"/>
      <c r="I47" s="33"/>
      <c r="J47" s="33"/>
      <c r="K47" s="116" t="s">
        <v>50</v>
      </c>
      <c r="L47" s="116"/>
      <c r="M47" s="123">
        <f>SUM(M40:N46)</f>
        <v>1662.6315789473683</v>
      </c>
      <c r="N47" s="124"/>
    </row>
    <row r="48" spans="1:15">
      <c r="A48" s="5"/>
      <c r="B48" s="5"/>
      <c r="E48" s="28"/>
      <c r="F48" s="125"/>
      <c r="G48" s="125"/>
      <c r="H48" s="33"/>
      <c r="I48" s="33"/>
      <c r="J48" s="33"/>
      <c r="M48" s="117"/>
      <c r="N48" s="118"/>
    </row>
    <row r="49" spans="1:14">
      <c r="A49" s="5"/>
      <c r="B49" s="5"/>
      <c r="C49" s="10"/>
      <c r="E49" s="28"/>
      <c r="F49" s="125"/>
      <c r="G49" s="125"/>
      <c r="H49" s="33"/>
      <c r="I49" s="33"/>
      <c r="J49" s="33"/>
      <c r="M49" s="126"/>
      <c r="N49" s="127"/>
    </row>
    <row r="50" spans="1:14">
      <c r="A50" s="5"/>
      <c r="B50" s="35" t="s">
        <v>51</v>
      </c>
      <c r="C50" s="36"/>
      <c r="D50" s="36"/>
      <c r="E50" s="36"/>
      <c r="F50" s="36"/>
      <c r="G50" s="37"/>
      <c r="H50" s="33"/>
      <c r="I50" s="33"/>
      <c r="J50" s="33"/>
      <c r="L50" s="28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28" t="s">
        <v>52</v>
      </c>
      <c r="C58" s="81"/>
      <c r="D58" s="81"/>
      <c r="E58" s="81"/>
      <c r="F58" s="81"/>
      <c r="G58" s="81"/>
      <c r="I58" s="129" t="s">
        <v>53</v>
      </c>
      <c r="J58" s="129"/>
      <c r="K58" s="129"/>
      <c r="L58" s="129"/>
      <c r="M58" s="129"/>
      <c r="N58" s="130"/>
    </row>
    <row r="59" spans="1:14" ht="1.5" customHeight="1">
      <c r="A59" s="5"/>
      <c r="B59" s="47"/>
      <c r="C59" s="15"/>
      <c r="D59" s="15"/>
      <c r="E59" s="15"/>
      <c r="F59" s="15"/>
      <c r="G59" s="15"/>
      <c r="I59" s="15"/>
      <c r="J59" s="15"/>
      <c r="K59" s="15"/>
      <c r="L59" s="15"/>
      <c r="M59" s="15"/>
      <c r="N59" s="48"/>
    </row>
    <row r="60" spans="1:14" ht="11.25" hidden="1" customHeight="1">
      <c r="A60" s="5"/>
      <c r="B60" s="98"/>
      <c r="C60" s="84"/>
      <c r="D60" s="84"/>
      <c r="E60" s="84"/>
      <c r="F60" s="84"/>
      <c r="G60" s="84"/>
      <c r="N60" s="12"/>
    </row>
    <row r="61" spans="1:14" ht="16.5" customHeight="1">
      <c r="A61" s="5"/>
      <c r="B61" s="133" t="s">
        <v>54</v>
      </c>
      <c r="C61" s="83"/>
      <c r="D61" s="83"/>
      <c r="E61" s="83"/>
      <c r="F61" s="83"/>
      <c r="G61" s="83"/>
      <c r="I61" s="83" t="s">
        <v>70</v>
      </c>
      <c r="J61" s="83"/>
      <c r="K61" s="83"/>
      <c r="L61" s="83"/>
      <c r="M61" s="83"/>
      <c r="N61" s="134"/>
    </row>
    <row r="62" spans="1:14">
      <c r="A62" s="5"/>
      <c r="B62" s="98" t="s">
        <v>56</v>
      </c>
      <c r="C62" s="84"/>
      <c r="D62" s="84"/>
      <c r="E62" s="84"/>
      <c r="F62" s="84"/>
      <c r="G62" s="84"/>
      <c r="I62" s="135" t="s">
        <v>56</v>
      </c>
      <c r="J62" s="135"/>
      <c r="K62" s="135"/>
      <c r="L62" s="135"/>
      <c r="M62" s="135"/>
      <c r="N62" s="136"/>
    </row>
    <row r="63" spans="1:14" ht="26.25" customHeight="1">
      <c r="A63" s="5"/>
      <c r="B63" s="137" t="s">
        <v>57</v>
      </c>
      <c r="C63" s="138"/>
      <c r="D63" s="138"/>
      <c r="E63" s="138"/>
      <c r="F63" s="138"/>
      <c r="G63" s="138"/>
      <c r="I63" s="138" t="s">
        <v>71</v>
      </c>
      <c r="J63" s="138"/>
      <c r="K63" s="138"/>
      <c r="L63" s="138"/>
      <c r="M63" s="138"/>
      <c r="N63" s="139"/>
    </row>
    <row r="64" spans="1:14" ht="2.25" customHeight="1">
      <c r="A64" s="5"/>
      <c r="B64" s="98" t="s">
        <v>59</v>
      </c>
      <c r="C64" s="84"/>
      <c r="D64" s="84"/>
      <c r="E64" s="84"/>
      <c r="F64" s="84"/>
      <c r="G64" s="84"/>
      <c r="I64" s="131" t="s">
        <v>60</v>
      </c>
      <c r="J64" s="131"/>
      <c r="K64" s="131"/>
      <c r="L64" s="131"/>
      <c r="M64" s="131"/>
      <c r="N64" s="132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61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62</v>
      </c>
    </row>
    <row r="487" spans="4:4">
      <c r="D487" s="53" t="s">
        <v>63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B29F4-DF9D-4DA5-A8DE-6BEA42EDEFEC}">
  <sheetPr>
    <pageSetUpPr fitToPage="1"/>
  </sheetPr>
  <dimension ref="A1:S487"/>
  <sheetViews>
    <sheetView topLeftCell="A43" zoomScale="120" zoomScaleNormal="120" workbookViewId="0">
      <selection activeCell="V46" sqref="V46:V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79">
        <v>6</v>
      </c>
      <c r="N2" s="80"/>
    </row>
    <row r="3" spans="1:19">
      <c r="A3" s="5"/>
      <c r="B3" s="5"/>
      <c r="L3" s="81" t="s">
        <v>1</v>
      </c>
      <c r="M3" s="82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</v>
      </c>
      <c r="K8" s="14" t="s">
        <v>5</v>
      </c>
      <c r="L8" s="83" t="s">
        <v>10</v>
      </c>
      <c r="M8" s="83"/>
      <c r="N8" s="12">
        <v>2024</v>
      </c>
    </row>
    <row r="9" spans="1:19" ht="15" customHeight="1">
      <c r="A9" s="5"/>
      <c r="B9" s="5"/>
      <c r="K9" s="84" t="s">
        <v>6</v>
      </c>
      <c r="L9" s="84"/>
      <c r="M9" s="85">
        <f>M47</f>
        <v>1000</v>
      </c>
      <c r="N9" s="86"/>
    </row>
    <row r="10" spans="1:19" ht="13.5" customHeight="1">
      <c r="A10" s="5"/>
      <c r="B10" s="5" t="s">
        <v>7</v>
      </c>
      <c r="N10" s="12"/>
    </row>
    <row r="11" spans="1:19" ht="11.25" customHeight="1">
      <c r="A11" s="16"/>
      <c r="B11" s="75">
        <f>$M$9</f>
        <v>1000</v>
      </c>
      <c r="C11" s="76"/>
      <c r="D11" s="77" t="s">
        <v>64</v>
      </c>
      <c r="E11" s="77"/>
      <c r="F11" s="77"/>
      <c r="G11" s="77"/>
      <c r="H11" s="77"/>
      <c r="I11" s="77"/>
      <c r="J11" s="77"/>
      <c r="K11" s="77"/>
      <c r="L11" s="77"/>
      <c r="M11" s="77"/>
      <c r="N11" s="78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93" t="s">
        <v>65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5"/>
    </row>
    <row r="14" spans="1:19" ht="11.25" customHeight="1">
      <c r="A14" s="5"/>
      <c r="B14" s="96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5"/>
    </row>
    <row r="15" spans="1:19" ht="11.25" customHeight="1">
      <c r="A15" s="5"/>
      <c r="B15" s="96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5"/>
      <c r="S15" s="4" t="s">
        <v>9</v>
      </c>
    </row>
    <row r="16" spans="1:19" ht="11.25" customHeight="1">
      <c r="A16" s="5"/>
      <c r="B16" s="5"/>
      <c r="E16" s="17">
        <v>1</v>
      </c>
      <c r="F16" s="14" t="s">
        <v>5</v>
      </c>
      <c r="G16" s="97" t="s">
        <v>10</v>
      </c>
      <c r="H16" s="83"/>
      <c r="I16" s="14" t="s">
        <v>11</v>
      </c>
      <c r="J16" s="17">
        <v>3</v>
      </c>
      <c r="K16" s="14" t="s">
        <v>12</v>
      </c>
      <c r="L16" s="97" t="s">
        <v>10</v>
      </c>
      <c r="M16" s="83"/>
      <c r="N16" s="12">
        <v>2024</v>
      </c>
    </row>
    <row r="17" spans="1:14" ht="12" customHeight="1" thickBot="1">
      <c r="A17" s="5"/>
      <c r="B17" s="87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9"/>
    </row>
    <row r="18" spans="1:14" ht="12" customHeight="1" thickBot="1">
      <c r="A18" s="5"/>
      <c r="B18" s="98" t="s">
        <v>13</v>
      </c>
      <c r="C18" s="99"/>
      <c r="D18" s="18"/>
      <c r="E18" s="100" t="s">
        <v>14</v>
      </c>
      <c r="F18" s="101"/>
      <c r="G18" s="102"/>
      <c r="H18" s="18"/>
      <c r="I18" s="100" t="s">
        <v>15</v>
      </c>
      <c r="J18" s="102"/>
      <c r="K18" s="18"/>
      <c r="L18" s="100" t="s">
        <v>16</v>
      </c>
      <c r="M18" s="102"/>
      <c r="N18" s="18"/>
    </row>
    <row r="19" spans="1:14">
      <c r="A19" s="5"/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9"/>
    </row>
    <row r="20" spans="1:14" ht="12.75" customHeight="1">
      <c r="A20" s="5"/>
      <c r="B20" s="90" t="s">
        <v>17</v>
      </c>
      <c r="C20" s="91"/>
      <c r="D20" s="91"/>
      <c r="E20" s="92"/>
      <c r="F20" s="79"/>
      <c r="G20" s="91"/>
      <c r="H20" s="91"/>
      <c r="I20" s="92"/>
      <c r="J20" s="79" t="s">
        <v>18</v>
      </c>
      <c r="K20" s="92"/>
      <c r="L20" s="79"/>
      <c r="M20" s="91"/>
      <c r="N20" s="80"/>
    </row>
    <row r="21" spans="1:14">
      <c r="A21" s="5"/>
      <c r="B21" s="113" t="s">
        <v>19</v>
      </c>
      <c r="C21" s="108"/>
      <c r="D21" s="108"/>
      <c r="E21" s="109"/>
      <c r="F21" s="107" t="s">
        <v>20</v>
      </c>
      <c r="G21" s="108"/>
      <c r="H21" s="108"/>
      <c r="I21" s="109"/>
      <c r="J21" s="107" t="s">
        <v>21</v>
      </c>
      <c r="K21" s="109"/>
      <c r="L21" s="107" t="s">
        <v>22</v>
      </c>
      <c r="M21" s="108"/>
      <c r="N21" s="110"/>
    </row>
    <row r="22" spans="1:14">
      <c r="A22" s="5"/>
      <c r="B22" s="20" t="s">
        <v>23</v>
      </c>
      <c r="E22" s="10"/>
      <c r="N22" s="12"/>
    </row>
    <row r="23" spans="1:14">
      <c r="A23" s="5"/>
      <c r="B23" s="5"/>
      <c r="C23" s="4" t="s">
        <v>24</v>
      </c>
      <c r="E23" s="14"/>
      <c r="F23" s="83" t="s">
        <v>25</v>
      </c>
      <c r="G23" s="83"/>
      <c r="J23" s="10"/>
      <c r="N23" s="12"/>
    </row>
    <row r="24" spans="1:14">
      <c r="A24" s="5"/>
      <c r="B24" s="5" t="s">
        <v>26</v>
      </c>
      <c r="D24" s="21">
        <v>1</v>
      </c>
      <c r="E24" s="14" t="s">
        <v>27</v>
      </c>
      <c r="F24" s="114">
        <v>1000</v>
      </c>
      <c r="G24" s="115"/>
      <c r="H24" s="4" t="s">
        <v>28</v>
      </c>
      <c r="J24" s="22"/>
      <c r="M24" s="103"/>
      <c r="N24" s="104"/>
    </row>
    <row r="25" spans="1:14">
      <c r="A25" s="5"/>
      <c r="B25" s="5"/>
      <c r="D25" s="21"/>
      <c r="E25" s="14" t="s">
        <v>27</v>
      </c>
      <c r="F25" s="111"/>
      <c r="G25" s="111"/>
      <c r="H25" s="4" t="s">
        <v>29</v>
      </c>
      <c r="J25" s="10"/>
      <c r="M25" s="103"/>
      <c r="N25" s="104"/>
    </row>
    <row r="26" spans="1:14">
      <c r="A26" s="5"/>
      <c r="B26" s="20" t="s">
        <v>30</v>
      </c>
      <c r="D26" s="23"/>
      <c r="E26" s="14"/>
      <c r="F26" s="112"/>
      <c r="G26" s="112"/>
      <c r="M26" s="103"/>
      <c r="N26" s="104"/>
    </row>
    <row r="27" spans="1:14">
      <c r="A27" s="5"/>
      <c r="B27" s="5" t="s">
        <v>5</v>
      </c>
      <c r="C27" s="105" t="s">
        <v>31</v>
      </c>
      <c r="D27" s="105"/>
      <c r="E27" s="105"/>
      <c r="F27" s="14" t="s">
        <v>27</v>
      </c>
      <c r="G27" s="105" t="s">
        <v>32</v>
      </c>
      <c r="H27" s="106"/>
      <c r="I27" s="106"/>
      <c r="J27" s="24"/>
      <c r="K27" s="4" t="s">
        <v>33</v>
      </c>
      <c r="M27" s="103"/>
      <c r="N27" s="104"/>
    </row>
    <row r="28" spans="1:14">
      <c r="A28" s="5"/>
      <c r="B28" s="5" t="s">
        <v>5</v>
      </c>
      <c r="C28" s="105" t="s">
        <v>34</v>
      </c>
      <c r="D28" s="106"/>
      <c r="E28" s="106"/>
      <c r="F28" s="14" t="s">
        <v>27</v>
      </c>
      <c r="G28" s="105" t="s">
        <v>35</v>
      </c>
      <c r="H28" s="105"/>
      <c r="I28" s="105"/>
      <c r="J28" s="24"/>
      <c r="K28" s="4" t="s">
        <v>33</v>
      </c>
      <c r="N28" s="25"/>
    </row>
    <row r="29" spans="1:14">
      <c r="A29" s="5"/>
      <c r="B29" s="5" t="s">
        <v>5</v>
      </c>
      <c r="C29" s="105" t="s">
        <v>36</v>
      </c>
      <c r="D29" s="106"/>
      <c r="E29" s="106"/>
      <c r="F29" s="14" t="s">
        <v>27</v>
      </c>
      <c r="G29" s="105" t="s">
        <v>37</v>
      </c>
      <c r="H29" s="106"/>
      <c r="I29" s="106"/>
      <c r="J29" s="24"/>
      <c r="K29" s="4" t="s">
        <v>33</v>
      </c>
      <c r="N29" s="12"/>
    </row>
    <row r="30" spans="1:14">
      <c r="A30" s="5"/>
      <c r="B30" s="5" t="s">
        <v>5</v>
      </c>
      <c r="C30" s="140" t="s">
        <v>38</v>
      </c>
      <c r="D30" s="140"/>
      <c r="E30" s="140"/>
      <c r="F30" s="14" t="s">
        <v>27</v>
      </c>
      <c r="G30" s="140" t="s">
        <v>38</v>
      </c>
      <c r="H30" s="141"/>
      <c r="I30" s="141"/>
      <c r="J30" s="24"/>
      <c r="K30" s="4" t="s">
        <v>33</v>
      </c>
      <c r="N30" s="12"/>
    </row>
    <row r="31" spans="1:14" ht="11.25" customHeight="1">
      <c r="A31" s="5"/>
      <c r="B31" s="5" t="s">
        <v>5</v>
      </c>
      <c r="C31" s="105" t="s">
        <v>37</v>
      </c>
      <c r="D31" s="106"/>
      <c r="E31" s="106"/>
      <c r="F31" s="14" t="s">
        <v>27</v>
      </c>
      <c r="G31" s="105" t="s">
        <v>36</v>
      </c>
      <c r="H31" s="105"/>
      <c r="I31" s="105"/>
      <c r="J31" s="24"/>
      <c r="K31" s="4" t="s">
        <v>33</v>
      </c>
      <c r="N31" s="12"/>
    </row>
    <row r="32" spans="1:14">
      <c r="A32" s="5"/>
      <c r="B32" s="5" t="s">
        <v>5</v>
      </c>
      <c r="C32" s="105" t="s">
        <v>36</v>
      </c>
      <c r="D32" s="105"/>
      <c r="E32" s="105"/>
      <c r="F32" s="14" t="s">
        <v>27</v>
      </c>
      <c r="G32" s="105" t="s">
        <v>31</v>
      </c>
      <c r="H32" s="106"/>
      <c r="I32" s="106"/>
      <c r="J32" s="24"/>
      <c r="K32" s="4" t="s">
        <v>33</v>
      </c>
      <c r="N32" s="12"/>
    </row>
    <row r="33" spans="1:15" ht="11.25" customHeight="1">
      <c r="A33" s="5"/>
      <c r="B33" s="5" t="s">
        <v>5</v>
      </c>
      <c r="C33" s="105"/>
      <c r="D33" s="106"/>
      <c r="E33" s="106"/>
      <c r="F33" s="14" t="s">
        <v>27</v>
      </c>
      <c r="G33" s="105"/>
      <c r="H33" s="105"/>
      <c r="I33" s="105"/>
      <c r="J33" s="24"/>
      <c r="K33" s="4" t="s">
        <v>33</v>
      </c>
      <c r="N33" s="12"/>
    </row>
    <row r="34" spans="1:15">
      <c r="A34" s="5"/>
      <c r="B34" s="5" t="s">
        <v>5</v>
      </c>
      <c r="C34" s="83"/>
      <c r="D34" s="83"/>
      <c r="E34" s="83"/>
      <c r="F34" s="14" t="s">
        <v>27</v>
      </c>
      <c r="G34" s="83"/>
      <c r="H34" s="83"/>
      <c r="I34" s="83"/>
      <c r="J34" s="24"/>
      <c r="K34" s="4" t="s">
        <v>33</v>
      </c>
      <c r="N34" s="12"/>
    </row>
    <row r="35" spans="1:15">
      <c r="A35" s="5"/>
      <c r="B35" s="5"/>
      <c r="C35" s="83"/>
      <c r="D35" s="83"/>
      <c r="E35" s="83"/>
      <c r="F35" s="14" t="s">
        <v>27</v>
      </c>
      <c r="G35" s="83"/>
      <c r="H35" s="83"/>
      <c r="I35" s="83"/>
      <c r="J35" s="24"/>
      <c r="K35" s="4" t="s">
        <v>33</v>
      </c>
      <c r="N35" s="12"/>
    </row>
    <row r="36" spans="1:15">
      <c r="A36" s="5"/>
      <c r="B36" s="5"/>
      <c r="C36" s="83"/>
      <c r="D36" s="83"/>
      <c r="E36" s="83"/>
      <c r="F36" s="14" t="s">
        <v>27</v>
      </c>
      <c r="G36" s="83"/>
      <c r="H36" s="83"/>
      <c r="I36" s="83"/>
      <c r="J36" s="24"/>
      <c r="K36" s="4" t="s">
        <v>33</v>
      </c>
      <c r="N36" s="12"/>
    </row>
    <row r="37" spans="1:15">
      <c r="A37" s="5"/>
      <c r="B37" s="5"/>
      <c r="C37" s="83"/>
      <c r="D37" s="83"/>
      <c r="E37" s="83"/>
      <c r="F37" s="14" t="s">
        <v>27</v>
      </c>
      <c r="G37" s="83"/>
      <c r="H37" s="83"/>
      <c r="I37" s="83"/>
      <c r="J37" s="24"/>
      <c r="K37" s="4" t="s">
        <v>33</v>
      </c>
      <c r="N37" s="12"/>
    </row>
    <row r="38" spans="1:15">
      <c r="A38" s="5"/>
      <c r="B38" s="5"/>
      <c r="C38" s="83"/>
      <c r="D38" s="83"/>
      <c r="E38" s="83"/>
      <c r="F38" s="14" t="s">
        <v>27</v>
      </c>
      <c r="G38" s="83"/>
      <c r="H38" s="83"/>
      <c r="I38" s="83"/>
      <c r="J38" s="24"/>
      <c r="K38" s="4" t="s">
        <v>33</v>
      </c>
      <c r="N38" s="12"/>
    </row>
    <row r="39" spans="1:15">
      <c r="A39" s="5"/>
      <c r="B39" s="5"/>
      <c r="C39" s="91"/>
      <c r="D39" s="91"/>
      <c r="E39" s="91"/>
      <c r="F39" s="14" t="s">
        <v>27</v>
      </c>
      <c r="G39" s="91"/>
      <c r="H39" s="91"/>
      <c r="I39" s="91"/>
      <c r="J39" s="26"/>
      <c r="K39" s="4" t="s">
        <v>33</v>
      </c>
      <c r="N39" s="12"/>
    </row>
    <row r="40" spans="1:15" ht="22.5">
      <c r="A40" s="5"/>
      <c r="B40" s="5"/>
      <c r="C40" s="6"/>
      <c r="F40" s="14"/>
      <c r="G40" s="119" t="s">
        <v>39</v>
      </c>
      <c r="H40" s="119"/>
      <c r="I40" s="119"/>
      <c r="J40" s="27">
        <f>SUM(J27:J39)</f>
        <v>0</v>
      </c>
      <c r="K40" s="28"/>
      <c r="L40" s="29" t="s">
        <v>40</v>
      </c>
      <c r="M40" s="117">
        <f>(D24*F24)+(D25*F25)</f>
        <v>1000</v>
      </c>
      <c r="N40" s="118"/>
    </row>
    <row r="41" spans="1:15" ht="11.25" customHeight="1">
      <c r="A41" s="5"/>
      <c r="B41" s="5"/>
      <c r="C41" s="6"/>
      <c r="F41" s="14"/>
      <c r="G41" s="84" t="s">
        <v>41</v>
      </c>
      <c r="H41" s="84"/>
      <c r="I41" s="84"/>
      <c r="J41" s="8">
        <v>9.5</v>
      </c>
      <c r="K41" s="116" t="s">
        <v>42</v>
      </c>
      <c r="L41" s="120"/>
      <c r="M41" s="121" t="s">
        <v>43</v>
      </c>
      <c r="N41" s="122"/>
    </row>
    <row r="42" spans="1:15" ht="10.5" customHeight="1">
      <c r="A42" s="5"/>
      <c r="B42" s="5"/>
      <c r="C42" s="6"/>
      <c r="F42" s="14"/>
      <c r="G42" s="84" t="s">
        <v>44</v>
      </c>
      <c r="H42" s="84"/>
      <c r="I42" s="84"/>
      <c r="J42" s="31">
        <f>J40/J41</f>
        <v>0</v>
      </c>
      <c r="K42" s="116" t="s">
        <v>45</v>
      </c>
      <c r="L42" s="120"/>
      <c r="M42" s="121"/>
      <c r="N42" s="122"/>
    </row>
    <row r="43" spans="1:15" ht="15" customHeight="1">
      <c r="A43" s="5"/>
      <c r="B43" s="5"/>
      <c r="C43" s="6"/>
      <c r="F43" s="14"/>
      <c r="G43" s="84" t="s">
        <v>46</v>
      </c>
      <c r="H43" s="84"/>
      <c r="I43" s="84"/>
      <c r="J43" s="32">
        <v>22</v>
      </c>
      <c r="K43" s="28"/>
      <c r="L43" s="33" t="s">
        <v>30</v>
      </c>
      <c r="M43" s="123">
        <f>J42*J43</f>
        <v>0</v>
      </c>
      <c r="N43" s="124"/>
    </row>
    <row r="44" spans="1:15" ht="11.25" customHeight="1">
      <c r="A44" s="5"/>
      <c r="B44" s="5"/>
      <c r="C44" s="6"/>
      <c r="F44" s="14"/>
      <c r="G44" s="14"/>
      <c r="I44" s="8"/>
      <c r="K44" s="116" t="s">
        <v>47</v>
      </c>
      <c r="L44" s="116"/>
      <c r="M44" s="117"/>
      <c r="N44" s="118"/>
    </row>
    <row r="45" spans="1:15">
      <c r="A45" s="5"/>
      <c r="B45" s="5"/>
      <c r="C45" s="6"/>
      <c r="F45" s="14"/>
      <c r="G45" s="14"/>
      <c r="H45" s="8"/>
      <c r="I45" s="8"/>
      <c r="J45" s="33"/>
      <c r="K45" s="33"/>
      <c r="L45" s="33" t="s">
        <v>48</v>
      </c>
      <c r="M45" s="117"/>
      <c r="N45" s="118"/>
    </row>
    <row r="46" spans="1:15">
      <c r="A46" s="5"/>
      <c r="B46" s="5"/>
      <c r="E46" s="28"/>
      <c r="F46" s="125"/>
      <c r="G46" s="125"/>
      <c r="H46" s="33"/>
      <c r="I46" s="33"/>
      <c r="J46" s="10"/>
      <c r="K46" s="116" t="s">
        <v>49</v>
      </c>
      <c r="L46" s="116" t="s">
        <v>49</v>
      </c>
      <c r="M46" s="117"/>
      <c r="N46" s="118"/>
      <c r="O46" s="34"/>
    </row>
    <row r="47" spans="1:15">
      <c r="A47" s="5"/>
      <c r="B47" s="5"/>
      <c r="E47" s="28"/>
      <c r="F47" s="125"/>
      <c r="G47" s="125"/>
      <c r="H47" s="33"/>
      <c r="I47" s="33"/>
      <c r="J47" s="33"/>
      <c r="K47" s="116" t="s">
        <v>50</v>
      </c>
      <c r="L47" s="116"/>
      <c r="M47" s="123">
        <f>SUM(M40:N46)</f>
        <v>1000</v>
      </c>
      <c r="N47" s="124"/>
    </row>
    <row r="48" spans="1:15">
      <c r="A48" s="5"/>
      <c r="B48" s="5"/>
      <c r="E48" s="28"/>
      <c r="F48" s="125"/>
      <c r="G48" s="125"/>
      <c r="H48" s="33"/>
      <c r="I48" s="33"/>
      <c r="J48" s="33"/>
      <c r="M48" s="117"/>
      <c r="N48" s="118"/>
    </row>
    <row r="49" spans="1:14">
      <c r="A49" s="5"/>
      <c r="B49" s="5"/>
      <c r="C49" s="10"/>
      <c r="E49" s="28"/>
      <c r="F49" s="125"/>
      <c r="G49" s="125"/>
      <c r="H49" s="33"/>
      <c r="I49" s="33"/>
      <c r="J49" s="33"/>
      <c r="M49" s="126"/>
      <c r="N49" s="127"/>
    </row>
    <row r="50" spans="1:14">
      <c r="A50" s="5"/>
      <c r="B50" s="35" t="s">
        <v>51</v>
      </c>
      <c r="C50" s="36"/>
      <c r="D50" s="36"/>
      <c r="E50" s="36"/>
      <c r="F50" s="36"/>
      <c r="G50" s="37"/>
      <c r="H50" s="33"/>
      <c r="I50" s="33"/>
      <c r="J50" s="33"/>
      <c r="L50" s="28"/>
      <c r="M50" s="38"/>
      <c r="N50" s="39"/>
    </row>
    <row r="51" spans="1:14">
      <c r="A51" s="5"/>
      <c r="B51" s="40" t="s">
        <v>66</v>
      </c>
      <c r="C51" s="41"/>
      <c r="D51" s="41"/>
      <c r="E51" s="41"/>
      <c r="F51" s="41"/>
      <c r="G51" s="42"/>
      <c r="N51" s="12"/>
    </row>
    <row r="52" spans="1:14">
      <c r="A52" s="5"/>
      <c r="B52" s="43" t="s">
        <v>67</v>
      </c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28" t="s">
        <v>52</v>
      </c>
      <c r="C58" s="81"/>
      <c r="D58" s="81"/>
      <c r="E58" s="81"/>
      <c r="F58" s="81"/>
      <c r="G58" s="81"/>
      <c r="I58" s="129" t="s">
        <v>53</v>
      </c>
      <c r="J58" s="129"/>
      <c r="K58" s="129"/>
      <c r="L58" s="129"/>
      <c r="M58" s="129"/>
      <c r="N58" s="130"/>
    </row>
    <row r="59" spans="1:14" ht="1.5" customHeight="1">
      <c r="A59" s="5"/>
      <c r="B59" s="47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8"/>
    </row>
    <row r="60" spans="1:14" ht="11.25" hidden="1" customHeight="1">
      <c r="A60" s="5"/>
      <c r="B60" s="98"/>
      <c r="C60" s="84"/>
      <c r="D60" s="84"/>
      <c r="E60" s="84"/>
      <c r="F60" s="84"/>
      <c r="G60" s="84"/>
      <c r="N60" s="12"/>
    </row>
    <row r="61" spans="1:14" ht="16.5" customHeight="1">
      <c r="A61" s="5"/>
      <c r="B61" s="133" t="s">
        <v>54</v>
      </c>
      <c r="C61" s="83"/>
      <c r="D61" s="83"/>
      <c r="E61" s="83"/>
      <c r="F61" s="83"/>
      <c r="G61" s="83"/>
      <c r="I61" s="83" t="s">
        <v>55</v>
      </c>
      <c r="J61" s="83"/>
      <c r="K61" s="83"/>
      <c r="L61" s="83"/>
      <c r="M61" s="83"/>
      <c r="N61" s="134"/>
    </row>
    <row r="62" spans="1:14">
      <c r="A62" s="5"/>
      <c r="B62" s="98" t="s">
        <v>56</v>
      </c>
      <c r="C62" s="84"/>
      <c r="D62" s="84"/>
      <c r="E62" s="84"/>
      <c r="F62" s="84"/>
      <c r="G62" s="84"/>
      <c r="I62" s="135" t="s">
        <v>56</v>
      </c>
      <c r="J62" s="135"/>
      <c r="K62" s="135"/>
      <c r="L62" s="135"/>
      <c r="M62" s="135"/>
      <c r="N62" s="136"/>
    </row>
    <row r="63" spans="1:14" ht="26.25" customHeight="1">
      <c r="A63" s="5"/>
      <c r="B63" s="137" t="s">
        <v>57</v>
      </c>
      <c r="C63" s="138"/>
      <c r="D63" s="138"/>
      <c r="E63" s="138"/>
      <c r="F63" s="138"/>
      <c r="G63" s="138"/>
      <c r="I63" s="138" t="s">
        <v>58</v>
      </c>
      <c r="J63" s="138"/>
      <c r="K63" s="138"/>
      <c r="L63" s="138"/>
      <c r="M63" s="138"/>
      <c r="N63" s="139"/>
    </row>
    <row r="64" spans="1:14" ht="2.25" customHeight="1">
      <c r="A64" s="5"/>
      <c r="B64" s="98" t="s">
        <v>59</v>
      </c>
      <c r="C64" s="84"/>
      <c r="D64" s="84"/>
      <c r="E64" s="84"/>
      <c r="F64" s="84"/>
      <c r="G64" s="84"/>
      <c r="I64" s="131" t="s">
        <v>60</v>
      </c>
      <c r="J64" s="131"/>
      <c r="K64" s="131"/>
      <c r="L64" s="131"/>
      <c r="M64" s="131"/>
      <c r="N64" s="132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61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62</v>
      </c>
    </row>
    <row r="487" spans="4:4">
      <c r="D487" s="53" t="s">
        <v>63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C30:E30"/>
    <mergeCell ref="G30:I30"/>
    <mergeCell ref="C31:E31"/>
    <mergeCell ref="G31:I31"/>
    <mergeCell ref="C29:E29"/>
    <mergeCell ref="G29:I29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MAVC 9</vt:lpstr>
      <vt:lpstr>FJDDUDV 8</vt:lpstr>
      <vt:lpstr>CAFF 7</vt:lpstr>
      <vt:lpstr>CLVV 6</vt:lpstr>
      <vt:lpstr>AGBS 5</vt:lpstr>
      <vt:lpstr>OMMH 4</vt:lpstr>
      <vt:lpstr>FJDDUDV 3</vt:lpstr>
      <vt:lpstr>LEHS 2</vt:lpstr>
      <vt:lpstr>DMFM 1</vt:lpstr>
      <vt:lpstr>'AGBS 5'!Área_de_impresión</vt:lpstr>
      <vt:lpstr>'CAFF 7'!Área_de_impresión</vt:lpstr>
      <vt:lpstr>'CLVV 6'!Área_de_impresión</vt:lpstr>
      <vt:lpstr>'DMFM 1'!Área_de_impresión</vt:lpstr>
      <vt:lpstr>'FJDDUDV 3'!Área_de_impresión</vt:lpstr>
      <vt:lpstr>'FJDDUDV 8'!Área_de_impresión</vt:lpstr>
      <vt:lpstr>'LEHS 2'!Área_de_impresión</vt:lpstr>
      <vt:lpstr>'MAVC 9'!Área_de_impresión</vt:lpstr>
      <vt:lpstr>'OMMH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Neidy Silva Zuñiga</dc:creator>
  <cp:lastModifiedBy>Neidy Silva Zuñiga</cp:lastModifiedBy>
  <cp:lastPrinted>2024-05-30T19:48:36Z</cp:lastPrinted>
  <dcterms:created xsi:type="dcterms:W3CDTF">2024-05-02T15:59:26Z</dcterms:created>
  <dcterms:modified xsi:type="dcterms:W3CDTF">2024-05-30T21:46:59Z</dcterms:modified>
</cp:coreProperties>
</file>