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255" firstSheet="36" activeTab="39"/>
  </bookViews>
  <sheets>
    <sheet name="JOSE ALBERTO VILLEGAS 39" sheetId="1" r:id="rId1"/>
    <sheet name="JOSE LUIS SOLIS 38" sheetId="2" r:id="rId2"/>
    <sheet name="JORGE ARMANDO GOMEZ 37" sheetId="3" r:id="rId3"/>
    <sheet name="JOSE MANUEL JIMENEZ 36" sheetId="4" r:id="rId4"/>
    <sheet name="VALE MENDOZA 35" sheetId="5" r:id="rId5"/>
    <sheet name="MARTIN ANTONIO VALDES 34" sheetId="6" r:id="rId6"/>
    <sheet name="JAVIER DIEZ 33" sheetId="7" r:id="rId7"/>
    <sheet name="JOSE ALEJANDRO HERRERA 32" sheetId="8" r:id="rId8"/>
    <sheet name="LUIS GONZALEZ 31" sheetId="9" r:id="rId9"/>
    <sheet name="ISSA ANUAR HABID 30" sheetId="10" r:id="rId10"/>
    <sheet name="TERESA GUAJARDO 29" sheetId="11" r:id="rId11"/>
    <sheet name="LIZETH ALEJANDRA RDZ 28" sheetId="12" r:id="rId12"/>
    <sheet name="JESUS HOMERO FLORES 27" sheetId="13" r:id="rId13"/>
    <sheet name="JOSE ALBERTO VILLEGAS 26" sheetId="14" r:id="rId14"/>
    <sheet name="ALFREDO SANCHEZ 25" sheetId="15" r:id="rId15"/>
    <sheet name="JOSUE ISSAC MACIEL 24" sheetId="16" r:id="rId16"/>
    <sheet name="JUAN ANTONIO ALVAREZ 23" sheetId="17" r:id="rId17"/>
    <sheet name="JUAN FRANCISCO LOPEZ 22" sheetId="18" r:id="rId18"/>
    <sheet name="LETICIA MTZ FLORES" sheetId="19" r:id="rId19"/>
    <sheet name="MIGUEL ANGEL MEDINA 21" sheetId="20" r:id="rId20"/>
    <sheet name="JOSE ALBERTO VILLEGAS 20" sheetId="21" r:id="rId21"/>
    <sheet name="IGNACIO GALINDO 19" sheetId="22" r:id="rId22"/>
    <sheet name="IGNACIO GALINDO 18" sheetId="23" r:id="rId23"/>
    <sheet name="FEDERICO TRUEBA 17" sheetId="24" r:id="rId24"/>
    <sheet name="JOSE ALBERTO VILLEGAS 16" sheetId="25" r:id="rId25"/>
    <sheet name="JESUS HOMERO FLORES 15" sheetId="26" r:id="rId26"/>
    <sheet name="CESAR MUÑIZ 14" sheetId="27" r:id="rId27"/>
    <sheet name="NOELICA JIMENEZ 13" sheetId="28" r:id="rId28"/>
    <sheet name="JUAN FRANCISCO LOPEZ 12" sheetId="29" r:id="rId29"/>
    <sheet name="MONICA CANSECO  11" sheetId="30" r:id="rId30"/>
    <sheet name="HECTOR ALEJANDRO HDZ 10" sheetId="31" r:id="rId31"/>
    <sheet name="JOSE MANUEL JIMENEZ 9" sheetId="32" r:id="rId32"/>
    <sheet name="AMADO JAVIER GARCIA 8" sheetId="33" r:id="rId33"/>
    <sheet name="HECTOR ROBLEDO 7" sheetId="34" r:id="rId34"/>
    <sheet name="ANA PAULINA BECERRIL 6" sheetId="35" r:id="rId35"/>
    <sheet name="JOSE ALBERTO VILLEGAS 5" sheetId="36" r:id="rId36"/>
    <sheet name="JESUS HOMERO FLORES 4" sheetId="37" r:id="rId37"/>
    <sheet name="TERESA GUAJRDO 3" sheetId="38" r:id="rId38"/>
    <sheet name="ISSA ANUAR HABID 2" sheetId="39" r:id="rId39"/>
    <sheet name="HECTOR ROBLEDO 1" sheetId="40" r:id="rId40"/>
  </sheets>
  <definedNames>
    <definedName name="_xlnm.Print_Area" localSheetId="14">'ALFREDO SANCHEZ 25'!$A$1:$N$64</definedName>
    <definedName name="_xlnm.Print_Area" localSheetId="32">'AMADO JAVIER GARCIA 8'!$A$1:$N$63</definedName>
    <definedName name="_xlnm.Print_Area" localSheetId="34">'ANA PAULINA BECERRIL 6'!$A$1:$N$64</definedName>
    <definedName name="_xlnm.Print_Area" localSheetId="26">'CESAR MUÑIZ 14'!$A$1:$N$64</definedName>
    <definedName name="_xlnm.Print_Area" localSheetId="23">'FEDERICO TRUEBA 17'!$A$1:$N$64</definedName>
    <definedName name="_xlnm.Print_Area" localSheetId="30">'HECTOR ALEJANDRO HDZ 10'!$A$1:$N$63</definedName>
    <definedName name="_xlnm.Print_Area" localSheetId="39">'HECTOR ROBLEDO 1'!$A$1:$N$64</definedName>
    <definedName name="_xlnm.Print_Area" localSheetId="33">'HECTOR ROBLEDO 7'!$A$1:$N$64</definedName>
    <definedName name="_xlnm.Print_Area" localSheetId="22">'IGNACIO GALINDO 18'!$A$1:$N$64</definedName>
    <definedName name="_xlnm.Print_Area" localSheetId="21">'IGNACIO GALINDO 19'!$A$1:$N$64</definedName>
    <definedName name="_xlnm.Print_Area" localSheetId="38">'ISSA ANUAR HABID 2'!$A$1:$N$64</definedName>
    <definedName name="_xlnm.Print_Area" localSheetId="9">'ISSA ANUAR HABID 30'!$A$1:$N$64</definedName>
    <definedName name="_xlnm.Print_Area" localSheetId="6">'JAVIER DIEZ 33'!$A$1:$N$64</definedName>
    <definedName name="_xlnm.Print_Area" localSheetId="25">'JESUS HOMERO FLORES 15'!$A$1:$N$63</definedName>
    <definedName name="_xlnm.Print_Area" localSheetId="12">'JESUS HOMERO FLORES 27'!$A$1:$N$63</definedName>
    <definedName name="_xlnm.Print_Area" localSheetId="36">'JESUS HOMERO FLORES 4'!$A$1:$N$63</definedName>
    <definedName name="_xlnm.Print_Area" localSheetId="2">'JORGE ARMANDO GOMEZ 37'!$A$1:$N$64</definedName>
    <definedName name="_xlnm.Print_Area" localSheetId="24">'JOSE ALBERTO VILLEGAS 16'!$A$1:$N$64</definedName>
    <definedName name="_xlnm.Print_Area" localSheetId="20">'JOSE ALBERTO VILLEGAS 20'!$A$1:$N$64</definedName>
    <definedName name="_xlnm.Print_Area" localSheetId="13">'JOSE ALBERTO VILLEGAS 26'!$A$1:$N$64</definedName>
    <definedName name="_xlnm.Print_Area" localSheetId="0">'JOSE ALBERTO VILLEGAS 39'!$A$1:$N$64</definedName>
    <definedName name="_xlnm.Print_Area" localSheetId="35">'JOSE ALBERTO VILLEGAS 5'!$A$1:$N$64</definedName>
    <definedName name="_xlnm.Print_Area" localSheetId="7">'JOSE ALEJANDRO HERRERA 32'!$A$1:$N$64</definedName>
    <definedName name="_xlnm.Print_Area" localSheetId="1">'JOSE LUIS SOLIS 38'!$A$1:$N$64</definedName>
    <definedName name="_xlnm.Print_Area" localSheetId="3">'JOSE MANUEL JIMENEZ 36'!$A$1:$N$64</definedName>
    <definedName name="_xlnm.Print_Area" localSheetId="31">'JOSE MANUEL JIMENEZ 9'!$A$1:$N$64</definedName>
    <definedName name="_xlnm.Print_Area" localSheetId="15">'JOSUE ISSAC MACIEL 24'!$A$1:$N$64</definedName>
    <definedName name="_xlnm.Print_Area" localSheetId="16">'JUAN ANTONIO ALVAREZ 23'!$A$1:$N$64</definedName>
    <definedName name="_xlnm.Print_Area" localSheetId="28">'JUAN FRANCISCO LOPEZ 12'!$A$1:$N$64</definedName>
    <definedName name="_xlnm.Print_Area" localSheetId="17">'JUAN FRANCISCO LOPEZ 22'!$A$1:$N$64</definedName>
    <definedName name="_xlnm.Print_Area" localSheetId="18">'LETICIA MTZ FLORES'!$A$1:$N$64</definedName>
    <definedName name="_xlnm.Print_Area" localSheetId="11">'LIZETH ALEJANDRA RDZ 28'!$A$1:$N$64</definedName>
    <definedName name="_xlnm.Print_Area" localSheetId="8">'LUIS GONZALEZ 31'!$A$1:$N$64</definedName>
    <definedName name="_xlnm.Print_Area" localSheetId="5">'MARTIN ANTONIO VALDES 34'!$A$1:$N$64</definedName>
    <definedName name="_xlnm.Print_Area" localSheetId="19">'MIGUEL ANGEL MEDINA 21'!$A$1:$N$64</definedName>
    <definedName name="_xlnm.Print_Area" localSheetId="29">'MONICA CANSECO  11'!$A$1:$N$64</definedName>
    <definedName name="_xlnm.Print_Area" localSheetId="27">'NOELICA JIMENEZ 13'!$A$1:$N$64</definedName>
    <definedName name="_xlnm.Print_Area" localSheetId="10">'TERESA GUAJARDO 29'!$A$1:$N$64</definedName>
    <definedName name="_xlnm.Print_Area" localSheetId="37">'TERESA GUAJRDO 3'!$A$1:$N$63</definedName>
    <definedName name="_xlnm.Print_Area" localSheetId="4">'VALE MENDOZA 35'!$A$1:$N$64</definedName>
  </definedNames>
  <calcPr fullCalcOnLoad="1"/>
</workbook>
</file>

<file path=xl/sharedStrings.xml><?xml version="1.0" encoding="utf-8"?>
<sst xmlns="http://schemas.openxmlformats.org/spreadsheetml/2006/main" count="4444" uniqueCount="194">
  <si>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</si>
  <si>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</si>
  <si>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</si>
  <si>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</si>
  <si>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</si>
  <si>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</si>
  <si>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</si>
  <si>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</si>
  <si>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</si>
  <si>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</si>
  <si>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</si>
  <si>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</si>
  <si>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</si>
  <si>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</si>
  <si>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</si>
  <si>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</si>
  <si>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</si>
  <si>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</si>
  <si>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</si>
  <si>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</si>
  <si>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</si>
  <si>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</si>
  <si>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</si>
  <si>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</si>
  <si>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</si>
  <si>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</si>
  <si>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</si>
  <si>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</si>
  <si>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</si>
  <si>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</si>
  <si>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</si>
  <si>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</si>
  <si>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</si>
  <si>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Km..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</si>
  <si>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</si>
  <si>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</si>
  <si>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</si>
  <si>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</si>
  <si>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</si>
  <si>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</si>
  <si>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</si>
  <si>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</si>
  <si>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</si>
  <si>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</si>
  <si>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</si>
  <si>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</si>
  <si>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</si>
  <si>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</si>
  <si>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</si>
  <si>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</si>
  <si>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</si>
  <si>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</si>
  <si>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</si>
  <si>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</si>
  <si>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</si>
  <si>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LIC. JORGE ARMANDO GOMEZ CHAVEZ</t>
  </si>
  <si>
    <t>N  o  m  b  r  e</t>
  </si>
  <si>
    <t>DIRECTOR DE ADMINISTRACION Y FINANZAS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</si>
  <si>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</si>
  <si>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</si>
  <si>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</si>
  <si>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JUNIO</t>
  </si>
  <si>
    <t>TRASLADO AL AEROPUERTO DE LA CD DE MONTERREY DE JOSUE MACIEL TERAN</t>
  </si>
  <si>
    <t>RAMOS ARIZPE</t>
  </si>
  <si>
    <t>APTO. MONTERREY</t>
  </si>
  <si>
    <t>HECTOR ULISES ROBLEDO DOMINGUEZ</t>
  </si>
  <si>
    <t>ENCARGADO DE COMPRAS</t>
  </si>
  <si>
    <t>ABRIL</t>
  </si>
  <si>
    <t>SALTILLO</t>
  </si>
  <si>
    <t>LIC. ISSA ANUAR HABID CLAVERIA</t>
  </si>
  <si>
    <t>PROYECTISTA</t>
  </si>
  <si>
    <t>CH</t>
  </si>
  <si>
    <t>ASISTENCIA A LA CD. DE SABINAS, COAH CON MOTIVO DE DIFUSION DEL DERECHO AL ACCESO A LA INFORMACION PUBLICA CON REPRESENTANTES DEL CANAL 5TV Y SU DIRECTOR DE COMUNICACIÓN EN PROMOCION DEL INSTITUTO PARA LA REGION CARBONIFERA</t>
  </si>
  <si>
    <t>SABINAS</t>
  </si>
  <si>
    <t>(TRES MIL CIENTO CATORCE PESOS 00/100 MN)</t>
  </si>
  <si>
    <t>LIC. TERESA GUAJARDO BERLANGA</t>
  </si>
  <si>
    <t>COMISIONADA</t>
  </si>
  <si>
    <t>(CUATRO MIL PESOS 00/100 MN)</t>
  </si>
  <si>
    <t>COMISIONADO PRESIDENTE</t>
  </si>
  <si>
    <t>LIC. JESUS HOMERO FLORES MIER</t>
  </si>
  <si>
    <t>ASISTENCIA A LA 4TA EDICION DE LAS JORNADAS INTERNACIONALES DE ACCESO A LA INFORMACION (JIAI) EN LA CD. DE MEXICO.</t>
  </si>
  <si>
    <t>CD DE MEXICO</t>
  </si>
  <si>
    <t>APTO. DE MONTERREY</t>
  </si>
  <si>
    <t>JOSE ALBERTO VILLEGAS JIMENEZ</t>
  </si>
  <si>
    <t>AUXILIAR</t>
  </si>
  <si>
    <t>TRANSPORTACION DEL COMISIONADO PRESIDENTE PARA LA ASISTENCIA A LA 4TA EDICION DE LAS JORNADAS INTERNACIONALES DE ACCESO A LA INFORMACION (JIAI) EN LA CD. DE MEXICO.</t>
  </si>
  <si>
    <t>(TRES MIL CIENTO CUARENTA Y OCHO PESOS 00/100 MN)</t>
  </si>
  <si>
    <t>ANA PAULINA BECERRIL GAYTAN</t>
  </si>
  <si>
    <t>ASISTENTE DE GESTION ADMINISTRATIVA</t>
  </si>
  <si>
    <t>(CINCO MIL PESOS 00/100 MN)</t>
  </si>
  <si>
    <t>TRASLADO AL AEROPUERTO DE LA CD DE MONTERREY AL COMISIONADO DEL ESTADO DE MORELOS</t>
  </si>
  <si>
    <t>(MIL CIENTO OCHO PESOS 00/100 MN)</t>
  </si>
  <si>
    <t>TORREON</t>
  </si>
  <si>
    <t>TRANSITO LOCAL</t>
  </si>
  <si>
    <t>LIC. AMADO JAVIER GARCIA CASTILLO</t>
  </si>
  <si>
    <t>SUPERVISOR DE CONVENIO ICAI-PGJE</t>
  </si>
  <si>
    <t>VALIDACION DE EXPEDIENTES EN REZAGO DE LA PGJE EN EL MUNICIPIO DE TORREON, COAH., CORRESPONDIENTE AL CONVENIO ICAI-PGJE</t>
  </si>
  <si>
    <t>(SEIS MIL CIENTO VEINTI NUEVE PESOS 60/100 MN)</t>
  </si>
  <si>
    <t>AEROPTO MTY</t>
  </si>
  <si>
    <t>C.P. JOSE MANUEL JIMENEZ Y MELENDEZ</t>
  </si>
  <si>
    <t>COMISIONADO</t>
  </si>
  <si>
    <t>ASISTENCIA  A LA CELBRACION DEL QUINTO ANIVERSARIO Y TOMA DE PROTESTA DE LA NUEVA COORDINACION DE LA RED POR LA RENDICION DE CUENTAS</t>
  </si>
  <si>
    <t>LIC. HECTOR ALEJANDRO HERNANDEZ GUTIERREZ</t>
  </si>
  <si>
    <t>DIRECTOR DE CUMPLIMIENTO Y RESPONSABILIDADES</t>
  </si>
  <si>
    <t>ASISTENCIA A LA ASESORIA A FUNCIONARIOS DEL AYUNTAMIENTO DE TORREON EL 17 Y 18 DE JUNIO 2016</t>
  </si>
  <si>
    <t>(TRES MIL SETECIENTOS TREINTA Y OCHO PESOS 60/100 MN)</t>
  </si>
  <si>
    <t>JEFA DEL DEPARTAMENTO DE SEGUIMIENTO</t>
  </si>
  <si>
    <t>LIC. MONICA CANSECO HERNANDEZ</t>
  </si>
  <si>
    <t>MADERO</t>
  </si>
  <si>
    <t>SAN PEDRO</t>
  </si>
  <si>
    <t>MATAMOROS</t>
  </si>
  <si>
    <t>VIESCA</t>
  </si>
  <si>
    <t>CONCLUSION DEL PROYECTO CERTIFICACION DE SUJETOS OBLIGADOS EN MATERIA DE DATOS PESONALES EN LOS AYUNTAMIENTOS DE VIESCA, FCO. I MADERO, SAN PEDRO, MATAMOROS</t>
  </si>
  <si>
    <t>(DOS MIL DOSCIENTOS PESOS 00/100 MN)</t>
  </si>
  <si>
    <t>JUAN FRANCISCO LÓPEZ LLANAS</t>
  </si>
  <si>
    <t>AUXILIAR DEL DPTO. DE SERV. GENERALES</t>
  </si>
  <si>
    <t>ENTREGA DE CHEQUES A BECARIOS DEL CONVENIO ICAI -PGJE EN LA CD. DE TORREON, COAH.</t>
  </si>
  <si>
    <t>(DOS MIL CIENTO SIETE PESOS 20/100 MN)</t>
  </si>
  <si>
    <t>(OCHO CIENTOS PESOS 00/100 MN)</t>
  </si>
  <si>
    <t>LIC. NOELICA JIMENEZ ORTEGA</t>
  </si>
  <si>
    <t>JEFE DE PAGOS Y VIATICOS</t>
  </si>
  <si>
    <t>Pasajes/Estacionamiento</t>
  </si>
  <si>
    <t>LIC. MIGUEL ANGEL MEDINA TORRES</t>
  </si>
  <si>
    <t>LIC. CESAR ABELARDO MUÑIZ MOTAS</t>
  </si>
  <si>
    <t>DIRECTOR GENERAL</t>
  </si>
  <si>
    <t>DIRECTOR DE DATOS PERSONALES</t>
  </si>
  <si>
    <t>(TRES MIL SEISCIENTOS VEINTIUN PESOS 60/100MN)</t>
  </si>
  <si>
    <t>PARTICIPACION COMO PONENTE EN LA MESA DE DIALOGO SOBRE GOBIERNO ABIERTO EN MEXICO, RETOS, DESAFIOS Y AMENAZAS EN LA IMPEMENTACION DEL EJERCICIO.</t>
  </si>
  <si>
    <t>TRANSPORTACION DEL COMISIONADO PRESIDENTE PARA LA ASISTENCIA A LA MESA DE DIALOGO SOBRE GOBIERNO ABIERTO EN MEXICO, RETOS, DESAFIOS Y AMENAZAS EN LA IMPEMENTACION DEL EJERCICIO.</t>
  </si>
  <si>
    <t>(NUEVE MIL PESOS 00/100)</t>
  </si>
  <si>
    <t>(DOSMIL NOVECIENTOS SETENTA Y CUATRO PESOS 00/100 MN)</t>
  </si>
  <si>
    <t>VALIDACION DE EXPEDIENTES EN REZAGO DE LA PGJE DELEGACION EN EL MUNICIPIO DE TORREON, COAH.</t>
  </si>
  <si>
    <t xml:space="preserve">CORRESPONDIENTE AL CONVENIO PGJE-ICAI </t>
  </si>
  <si>
    <t>LIC. FEDERICO TRUEBA MULLER</t>
  </si>
  <si>
    <t>(SEIS MIL CIENTO VEINTINUEVE PESOS 60/100 MN)</t>
  </si>
  <si>
    <t>LIC. IGNACIO GALINDO RAMIREZ</t>
  </si>
  <si>
    <t>SUBDIRECCION DE GOBIERNO ABIERTO</t>
  </si>
  <si>
    <t>ASISTENCIA A LA CONFERENCIA TALLER SOBRE DATOS ABIERTOS QUE SE LLEVARA A CABO EN LA PRESIDENCIA DE TORREON, COAH.</t>
  </si>
  <si>
    <t>ASISTENCIA AL "ARRANQUE DE LOS EJERCICIOS DE GOBIERNO ABIERTO 2016" EN EL INSTITUTO NACIONAL DE ACCESO A LA INFORMACION INAI</t>
  </si>
  <si>
    <t>CD. MEXICO</t>
  </si>
  <si>
    <t>(CINCO MIL QUINIENTOS PESOS 00/100MN)</t>
  </si>
  <si>
    <t>TRANSPORTACION DEL COMISIONADO PRESIDENTE DEL AEROPUERTO DE MONTERREY A LA CIUDAD DE SALTILLO</t>
  </si>
  <si>
    <t>(MIL QUINIENTOS SETENTA Y CUATRO PESOS 00/100 MN)</t>
  </si>
  <si>
    <t>MAYO</t>
  </si>
  <si>
    <t>REUNION REGIONAL SOBRE DATOS ABIERTOS, VISITA A MUNICIPIOS DE LA REGION LAGUNA, COORDINACION DEL EVENTO ICAI-AYUNTAMIENTO DE TORREON, COAH</t>
  </si>
  <si>
    <t>(CINCO MIL TREINTA Y OCHO PESOS 60/100 MN)</t>
  </si>
  <si>
    <t>LIC. LETICIA MARTINEZ FLORES</t>
  </si>
  <si>
    <t>DIRECTORA DE CULTURA DE LA TRANSPARENCIA</t>
  </si>
  <si>
    <t>ASISTENCIA JORNADAS POR LA TRANSPARENCIA</t>
  </si>
  <si>
    <t>CANDELA</t>
  </si>
  <si>
    <t>LIC. JUAN ANTONIO ALVAREZ</t>
  </si>
  <si>
    <t>JEFE DE DEPARTAMENTO DE FORTALECIMIENTO A LA TRANSPARENCIA</t>
  </si>
  <si>
    <t>IMPARTIR CURSO EN MATERIA DE TRANSPARENCIA ASI COMO TALLER DE LA LEY GENERAL DE TRANSPARENCIA, LINEAMIENTOS Y CRITERIOS PARA LLENADO DE FORMATOS ART. 70 EN LA REGION CARBONIFERA Y NORTE.</t>
  </si>
  <si>
    <t>PIEDRAS NEGRAS</t>
  </si>
  <si>
    <t xml:space="preserve">LIC. JOSUE ISAAC MACIEL TERAN </t>
  </si>
  <si>
    <t xml:space="preserve">SUBDIRECTOR DE CAPACITACION A SUJETOS OBLIGADOS </t>
  </si>
  <si>
    <t>(SIETE MIL CUATROCIENTOS CATORCE PESOS 50/100 MN)</t>
  </si>
  <si>
    <t>MONCLOVA</t>
  </si>
  <si>
    <t>(TRES MIL CUATROCIENTOS SESENTA Y SIETE PESOS 60/100 MN)</t>
  </si>
  <si>
    <t>(TRES MIL CUATROCIENTOS CINCUENTA Y SEIS PESOS 00/100 MN)</t>
  </si>
  <si>
    <t>ALFREDO SANCHEZ MARIN</t>
  </si>
  <si>
    <t>JEFE DEL DEPTARTAMENTO DE PROMOCION CULTURAL</t>
  </si>
  <si>
    <t>ASISTENCIA A JORNADAS POR LA TRANSPARENCIA, SESION DEL CONSEJO GENERAL Y CAPACITACION EN DATOS PERSONALES EN TORREON Y CANDELA, COAH.</t>
  </si>
  <si>
    <t>(CINCO MIL DOSCIENTOS DIECINUEVE PESOS 00/100 MN)</t>
  </si>
  <si>
    <t>(SEIS MIL QUINIENTOS PESOS 00/100 MN)</t>
  </si>
  <si>
    <t>LIC. LIZETH ALEJANDRA RODRIGUEZ ESCAMILLA</t>
  </si>
  <si>
    <t>(TRES MIL SEISCIENTOS PESOS 00/100 MN)</t>
  </si>
  <si>
    <t>ASISTENCIA A LA 65 SESION EXTRAORDINARIA DEL CONSEJO GENERAL Y VISITA A NOTARIOS PUBLICOS DE LA REGION CARBONIFERA EN EL MUNICIPIO DE SABINAS, COAH.</t>
  </si>
  <si>
    <t>(TRES MIL TRESCIENTOS TREINTA Y DOS PESOS 70/100 MN)</t>
  </si>
  <si>
    <t>LIC. LUIS GONZALEZ BRISEÑO</t>
  </si>
  <si>
    <t>ASISTENCIA A LA 65 SESION EXTRAORDINARIA DEL CONSEJO GENERAL EN CANDELA, COAH</t>
  </si>
  <si>
    <t>(DOS MIL DOSCIENTOS CINCUENTA Y SEIS PESOS 00/10 MN)</t>
  </si>
  <si>
    <t>LIC. JOSE ALEJANDRO HERRERA CASILLAS</t>
  </si>
  <si>
    <t>(OCHOCIENTOS PESOS 00/100MN)</t>
  </si>
  <si>
    <t>LIC. FRANCISCO JAVIER DIEZ DE URDANIVIA DEL VALLE</t>
  </si>
  <si>
    <t>SECRETARIO TECNICO</t>
  </si>
  <si>
    <t>ASISTENCIA A LA 65 SESION EXTRAORDINARIA DEL CONSEJO GENERAL, CURSO DE CAPACITACION EN LA REGION NORTE Y ATENCION A RECURSOS DE REVISION EN CANDELA Y PIEDRAS NEGRAS.</t>
  </si>
  <si>
    <t>(OCHO MIL CIENTO ONCE PESOS 30/100 MN)</t>
  </si>
  <si>
    <t>LIC. MARTIN ANTONIO VALDES CASAS</t>
  </si>
  <si>
    <t>ACTUARIO DE LA SECRETARIA TECNICA</t>
  </si>
  <si>
    <t>(TRES MIL SEISCIENTOS PESOS)</t>
  </si>
  <si>
    <t>LIC. VALERIA MENDOZA FLORES</t>
  </si>
  <si>
    <t>AUX. PROYECTISTA DE LA SUBDIRECCION DE RESPONSABILIDADES</t>
  </si>
  <si>
    <t xml:space="preserve">COMISIONADO </t>
  </si>
  <si>
    <t>(CUATRO MIL SETECIENTOS SETENTA Y CINCO PESOS 20/100 MN)</t>
  </si>
  <si>
    <t>JOSE LUIS SOLIS BAZALDUA</t>
  </si>
  <si>
    <t>AUXILIAR DE SERVICIOS GENERALES</t>
  </si>
  <si>
    <t>(DOS MIL TRESCIENTOS CUARENTA Y CUATRO PESOS 00/100 MN)</t>
  </si>
  <si>
    <t>TRASLADO DE LA CIUDAD DE SALTILLO AL AEROPUERTO DE MONTERREY DEL MAG. SALVADOR NAVA GOMAR</t>
  </si>
  <si>
    <t>JULIO</t>
  </si>
  <si>
    <t>(MIL SEISCIENTOS CUARENTA PESOS 00/100 MN)</t>
  </si>
  <si>
    <t>SP</t>
  </si>
  <si>
    <t>RECARGA TELEFONICA POR $200.00</t>
  </si>
  <si>
    <t>RECRAGA TELEFONICA POR $200.00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</si>
</sst>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8">
    <xf numFmtId="0" fontId="0" fillId="0" borderId="0" xfId="0" applyFont="1" applyAlignment="1">
      <alignment/>
    </xf>
    <xf numFmtId="0" fontId="3" fillId="0" borderId="10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2" xfId="54" applyFont="1" applyBorder="1">
      <alignment/>
      <protection/>
    </xf>
    <xf numFmtId="0" fontId="3" fillId="0" borderId="0" xfId="54" applyFont="1">
      <alignment/>
      <protection/>
    </xf>
    <xf numFmtId="0" fontId="3" fillId="0" borderId="13" xfId="54" applyFont="1" applyBorder="1">
      <alignment/>
      <protection/>
    </xf>
    <xf numFmtId="0" fontId="3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5" fillId="0" borderId="14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15" xfId="54" applyFont="1" applyBorder="1" applyAlignment="1">
      <alignment horizontal="right"/>
      <protection/>
    </xf>
    <xf numFmtId="0" fontId="5" fillId="0" borderId="0" xfId="54" applyFont="1" applyBorder="1">
      <alignment/>
      <protection/>
    </xf>
    <xf numFmtId="0" fontId="5" fillId="0" borderId="15" xfId="54" applyFont="1" applyBorder="1">
      <alignment/>
      <protection/>
    </xf>
    <xf numFmtId="0" fontId="3" fillId="0" borderId="15" xfId="54" applyFont="1" applyBorder="1">
      <alignment/>
      <protection/>
    </xf>
    <xf numFmtId="0" fontId="3" fillId="0" borderId="16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0" fontId="5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7" xfId="54" applyFont="1" applyBorder="1" applyAlignment="1">
      <alignment horizontal="center"/>
      <protection/>
    </xf>
    <xf numFmtId="0" fontId="3" fillId="0" borderId="0" xfId="54" applyFont="1" applyFill="1">
      <alignment/>
      <protection/>
    </xf>
    <xf numFmtId="0" fontId="5" fillId="0" borderId="18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38" fontId="3" fillId="0" borderId="17" xfId="54" applyNumberFormat="1" applyFont="1" applyBorder="1" applyAlignment="1">
      <alignment horizontal="center"/>
      <protection/>
    </xf>
    <xf numFmtId="0" fontId="3" fillId="0" borderId="19" xfId="54" applyFont="1" applyFill="1" applyBorder="1">
      <alignment/>
      <protection/>
    </xf>
    <xf numFmtId="44" fontId="3" fillId="0" borderId="15" xfId="54" applyNumberFormat="1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15" xfId="54" applyFont="1" applyFill="1" applyBorder="1">
      <alignment/>
      <protection/>
    </xf>
    <xf numFmtId="2" fontId="3" fillId="0" borderId="17" xfId="54" applyNumberFormat="1" applyFont="1" applyBorder="1">
      <alignment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3" fillId="0" borderId="22" xfId="54" applyFont="1" applyBorder="1">
      <alignment/>
      <protection/>
    </xf>
    <xf numFmtId="0" fontId="4" fillId="0" borderId="23" xfId="54" applyFont="1" applyBorder="1">
      <alignment/>
      <protection/>
    </xf>
    <xf numFmtId="0" fontId="3" fillId="0" borderId="23" xfId="54" applyFont="1" applyBorder="1">
      <alignment/>
      <protection/>
    </xf>
    <xf numFmtId="0" fontId="3" fillId="0" borderId="24" xfId="54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right"/>
      <protection/>
    </xf>
    <xf numFmtId="43" fontId="3" fillId="0" borderId="0" xfId="54" applyNumberFormat="1" applyFont="1" applyBorder="1">
      <alignment/>
      <protection/>
    </xf>
    <xf numFmtId="0" fontId="3" fillId="0" borderId="25" xfId="54" applyFont="1" applyBorder="1">
      <alignment/>
      <protection/>
    </xf>
    <xf numFmtId="0" fontId="3" fillId="0" borderId="26" xfId="54" applyFont="1" applyBorder="1">
      <alignment/>
      <protection/>
    </xf>
    <xf numFmtId="43" fontId="3" fillId="0" borderId="0" xfId="54" applyNumberFormat="1" applyFont="1">
      <alignment/>
      <protection/>
    </xf>
    <xf numFmtId="164" fontId="5" fillId="0" borderId="23" xfId="51" applyFont="1" applyBorder="1" applyAlignment="1">
      <alignment/>
    </xf>
    <xf numFmtId="164" fontId="5" fillId="0" borderId="27" xfId="51" applyFont="1" applyBorder="1" applyAlignment="1">
      <alignment/>
    </xf>
    <xf numFmtId="43" fontId="5" fillId="0" borderId="0" xfId="54" applyNumberFormat="1" applyFont="1" applyBorder="1">
      <alignment/>
      <protection/>
    </xf>
    <xf numFmtId="0" fontId="3" fillId="0" borderId="27" xfId="54" applyFont="1" applyBorder="1">
      <alignment/>
      <protection/>
    </xf>
    <xf numFmtId="0" fontId="5" fillId="0" borderId="28" xfId="54" applyFont="1" applyBorder="1">
      <alignment/>
      <protection/>
    </xf>
    <xf numFmtId="0" fontId="5" fillId="0" borderId="19" xfId="54" applyFont="1" applyBorder="1">
      <alignment/>
      <protection/>
    </xf>
    <xf numFmtId="0" fontId="5" fillId="0" borderId="29" xfId="54" applyFont="1" applyBorder="1">
      <alignment/>
      <protection/>
    </xf>
    <xf numFmtId="164" fontId="3" fillId="0" borderId="0" xfId="54" applyNumberFormat="1" applyFont="1" applyBorder="1">
      <alignment/>
      <protection/>
    </xf>
    <xf numFmtId="0" fontId="5" fillId="0" borderId="30" xfId="54" applyFont="1" applyBorder="1">
      <alignment/>
      <protection/>
    </xf>
    <xf numFmtId="0" fontId="3" fillId="0" borderId="31" xfId="54" applyFont="1" applyBorder="1">
      <alignment/>
      <protection/>
    </xf>
    <xf numFmtId="0" fontId="3" fillId="0" borderId="28" xfId="54" applyFont="1" applyBorder="1">
      <alignment/>
      <protection/>
    </xf>
    <xf numFmtId="0" fontId="3" fillId="0" borderId="19" xfId="54" applyFont="1" applyBorder="1" applyAlignment="1">
      <alignment horizontal="right"/>
      <protection/>
    </xf>
    <xf numFmtId="0" fontId="3" fillId="0" borderId="30" xfId="54" applyFont="1" applyBorder="1">
      <alignment/>
      <protection/>
    </xf>
    <xf numFmtId="0" fontId="3" fillId="0" borderId="15" xfId="54" applyFont="1" applyBorder="1" applyAlignment="1">
      <alignment horizontal="center"/>
      <protection/>
    </xf>
    <xf numFmtId="0" fontId="3" fillId="0" borderId="32" xfId="54" applyFont="1" applyBorder="1">
      <alignment/>
      <protection/>
    </xf>
    <xf numFmtId="0" fontId="3" fillId="0" borderId="16" xfId="54" applyFont="1" applyBorder="1">
      <alignment/>
      <protection/>
    </xf>
    <xf numFmtId="0" fontId="5" fillId="0" borderId="16" xfId="54" applyFont="1" applyBorder="1">
      <alignment/>
      <protection/>
    </xf>
    <xf numFmtId="0" fontId="5" fillId="33" borderId="16" xfId="54" applyFont="1" applyFill="1" applyBorder="1">
      <alignment/>
      <protection/>
    </xf>
    <xf numFmtId="16" fontId="3" fillId="0" borderId="33" xfId="54" applyNumberFormat="1" applyFont="1" applyBorder="1">
      <alignment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5" fillId="0" borderId="0" xfId="54" applyFont="1" applyBorder="1" applyAlignment="1">
      <alignment horizontal="left"/>
      <protection/>
    </xf>
    <xf numFmtId="0" fontId="3" fillId="0" borderId="13" xfId="54" applyFont="1" applyBorder="1" applyAlignment="1">
      <alignment horizontal="left"/>
      <protection/>
    </xf>
    <xf numFmtId="0" fontId="4" fillId="0" borderId="13" xfId="54" applyFont="1" applyBorder="1">
      <alignment/>
      <protection/>
    </xf>
    <xf numFmtId="0" fontId="3" fillId="0" borderId="34" xfId="54" applyFont="1" applyBorder="1">
      <alignment/>
      <protection/>
    </xf>
    <xf numFmtId="0" fontId="3" fillId="0" borderId="35" xfId="54" applyFont="1" applyBorder="1">
      <alignment/>
      <protection/>
    </xf>
    <xf numFmtId="0" fontId="3" fillId="0" borderId="13" xfId="54" applyFont="1" applyBorder="1" applyAlignment="1">
      <alignment horizontal="center"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5" fillId="34" borderId="16" xfId="54" applyFont="1" applyFill="1" applyBorder="1">
      <alignment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0" xfId="55" applyFont="1">
      <alignment/>
      <protection/>
    </xf>
    <xf numFmtId="0" fontId="3" fillId="0" borderId="13" xfId="55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14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0" xfId="55" applyFont="1" applyBorder="1">
      <alignment/>
      <protection/>
    </xf>
    <xf numFmtId="0" fontId="5" fillId="0" borderId="15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3" xfId="55" applyFont="1" applyBorder="1" applyAlignment="1">
      <alignment horizontal="right"/>
      <protection/>
    </xf>
    <xf numFmtId="0" fontId="3" fillId="0" borderId="0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3" fillId="0" borderId="17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5" fillId="0" borderId="18" xfId="55" applyFont="1" applyBorder="1" applyAlignment="1">
      <alignment horizontal="center"/>
      <protection/>
    </xf>
    <xf numFmtId="38" fontId="3" fillId="0" borderId="17" xfId="55" applyNumberFormat="1" applyFont="1" applyBorder="1" applyAlignment="1">
      <alignment horizontal="center"/>
      <protection/>
    </xf>
    <xf numFmtId="0" fontId="3" fillId="0" borderId="19" xfId="55" applyFont="1" applyFill="1" applyBorder="1">
      <alignment/>
      <protection/>
    </xf>
    <xf numFmtId="44" fontId="3" fillId="0" borderId="15" xfId="55" applyNumberFormat="1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>
      <alignment/>
      <protection/>
    </xf>
    <xf numFmtId="2" fontId="3" fillId="0" borderId="17" xfId="55" applyNumberFormat="1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0" fontId="3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24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43" fontId="3" fillId="0" borderId="0" xfId="55" applyNumberFormat="1" applyFont="1" applyBorder="1">
      <alignment/>
      <protection/>
    </xf>
    <xf numFmtId="0" fontId="3" fillId="0" borderId="26" xfId="55" applyFont="1" applyBorder="1">
      <alignment/>
      <protection/>
    </xf>
    <xf numFmtId="43" fontId="3" fillId="0" borderId="0" xfId="55" applyNumberFormat="1" applyFont="1">
      <alignment/>
      <protection/>
    </xf>
    <xf numFmtId="43" fontId="5" fillId="0" borderId="0" xfId="55" applyNumberFormat="1" applyFont="1" applyBorder="1">
      <alignment/>
      <protection/>
    </xf>
    <xf numFmtId="0" fontId="3" fillId="0" borderId="27" xfId="55" applyFont="1" applyBorder="1">
      <alignment/>
      <protection/>
    </xf>
    <xf numFmtId="0" fontId="5" fillId="0" borderId="28" xfId="55" applyFont="1" applyBorder="1">
      <alignment/>
      <protection/>
    </xf>
    <xf numFmtId="0" fontId="5" fillId="0" borderId="19" xfId="55" applyFont="1" applyBorder="1">
      <alignment/>
      <protection/>
    </xf>
    <xf numFmtId="0" fontId="5" fillId="0" borderId="29" xfId="55" applyFont="1" applyBorder="1">
      <alignment/>
      <protection/>
    </xf>
    <xf numFmtId="164" fontId="3" fillId="0" borderId="0" xfId="55" applyNumberFormat="1" applyFont="1" applyBorder="1">
      <alignment/>
      <protection/>
    </xf>
    <xf numFmtId="0" fontId="5" fillId="0" borderId="30" xfId="55" applyFont="1" applyBorder="1">
      <alignment/>
      <protection/>
    </xf>
    <xf numFmtId="0" fontId="3" fillId="0" borderId="31" xfId="55" applyFont="1" applyBorder="1">
      <alignment/>
      <protection/>
    </xf>
    <xf numFmtId="0" fontId="3" fillId="0" borderId="19" xfId="55" applyFont="1" applyBorder="1" applyAlignment="1">
      <alignment horizontal="right"/>
      <protection/>
    </xf>
    <xf numFmtId="0" fontId="3" fillId="0" borderId="30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32" xfId="55" applyFont="1" applyBorder="1">
      <alignment/>
      <protection/>
    </xf>
    <xf numFmtId="0" fontId="3" fillId="0" borderId="16" xfId="55" applyFont="1" applyBorder="1">
      <alignment/>
      <protection/>
    </xf>
    <xf numFmtId="0" fontId="5" fillId="0" borderId="16" xfId="55" applyFont="1" applyBorder="1">
      <alignment/>
      <protection/>
    </xf>
    <xf numFmtId="0" fontId="5" fillId="33" borderId="16" xfId="55" applyFont="1" applyFill="1" applyBorder="1">
      <alignment/>
      <protection/>
    </xf>
    <xf numFmtId="16" fontId="3" fillId="0" borderId="33" xfId="55" applyNumberFormat="1" applyFont="1" applyBorder="1">
      <alignment/>
      <protection/>
    </xf>
    <xf numFmtId="0" fontId="3" fillId="0" borderId="13" xfId="55" applyFont="1" applyBorder="1" applyAlignment="1">
      <alignment horizontal="left"/>
      <protection/>
    </xf>
    <xf numFmtId="0" fontId="4" fillId="0" borderId="13" xfId="55" applyFont="1" applyBorder="1">
      <alignment/>
      <protection/>
    </xf>
    <xf numFmtId="0" fontId="3" fillId="0" borderId="34" xfId="55" applyFont="1" applyBorder="1">
      <alignment/>
      <protection/>
    </xf>
    <xf numFmtId="0" fontId="3" fillId="0" borderId="35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0" fontId="3" fillId="0" borderId="11" xfId="56" applyFont="1" applyBorder="1">
      <alignment/>
      <protection/>
    </xf>
    <xf numFmtId="0" fontId="3" fillId="0" borderId="12" xfId="56" applyFont="1" applyBorder="1">
      <alignment/>
      <protection/>
    </xf>
    <xf numFmtId="0" fontId="3" fillId="0" borderId="0" xfId="56" applyFont="1">
      <alignment/>
      <protection/>
    </xf>
    <xf numFmtId="0" fontId="3" fillId="0" borderId="13" xfId="56" applyFont="1" applyBorder="1">
      <alignment/>
      <protection/>
    </xf>
    <xf numFmtId="0" fontId="3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5" fillId="0" borderId="14" xfId="56" applyFont="1" applyBorder="1">
      <alignment/>
      <protection/>
    </xf>
    <xf numFmtId="0" fontId="5" fillId="0" borderId="0" xfId="56" applyFont="1" applyBorder="1" applyAlignment="1">
      <alignment horizontal="center"/>
      <protection/>
    </xf>
    <xf numFmtId="0" fontId="5" fillId="0" borderId="15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3" fillId="0" borderId="16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right"/>
      <protection/>
    </xf>
    <xf numFmtId="0" fontId="5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3" fillId="0" borderId="17" xfId="56" applyFont="1" applyBorder="1" applyAlignment="1">
      <alignment horizontal="center"/>
      <protection/>
    </xf>
    <xf numFmtId="0" fontId="3" fillId="0" borderId="0" xfId="56" applyFont="1" applyFill="1">
      <alignment/>
      <protection/>
    </xf>
    <xf numFmtId="0" fontId="5" fillId="0" borderId="18" xfId="56" applyFont="1" applyBorder="1" applyAlignment="1">
      <alignment horizontal="center"/>
      <protection/>
    </xf>
    <xf numFmtId="38" fontId="3" fillId="0" borderId="17" xfId="56" applyNumberFormat="1" applyFont="1" applyBorder="1" applyAlignment="1">
      <alignment horizontal="center"/>
      <protection/>
    </xf>
    <xf numFmtId="0" fontId="3" fillId="0" borderId="19" xfId="56" applyFont="1" applyFill="1" applyBorder="1">
      <alignment/>
      <protection/>
    </xf>
    <xf numFmtId="44" fontId="3" fillId="0" borderId="15" xfId="56" applyNumberFormat="1" applyFont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2" fontId="3" fillId="0" borderId="17" xfId="56" applyNumberFormat="1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0" fontId="3" fillId="0" borderId="22" xfId="56" applyFont="1" applyBorder="1">
      <alignment/>
      <protection/>
    </xf>
    <xf numFmtId="0" fontId="4" fillId="0" borderId="23" xfId="56" applyFont="1" applyBorder="1">
      <alignment/>
      <protection/>
    </xf>
    <xf numFmtId="0" fontId="3" fillId="0" borderId="23" xfId="56" applyFont="1" applyBorder="1">
      <alignment/>
      <protection/>
    </xf>
    <xf numFmtId="0" fontId="3" fillId="0" borderId="24" xfId="56" applyFont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right"/>
      <protection/>
    </xf>
    <xf numFmtId="43" fontId="3" fillId="0" borderId="0" xfId="56" applyNumberFormat="1" applyFont="1" applyBorder="1">
      <alignment/>
      <protection/>
    </xf>
    <xf numFmtId="0" fontId="3" fillId="0" borderId="26" xfId="56" applyFont="1" applyBorder="1">
      <alignment/>
      <protection/>
    </xf>
    <xf numFmtId="43" fontId="3" fillId="0" borderId="0" xfId="56" applyNumberFormat="1" applyFont="1">
      <alignment/>
      <protection/>
    </xf>
    <xf numFmtId="164" fontId="5" fillId="0" borderId="23" xfId="52" applyFont="1" applyBorder="1" applyAlignment="1">
      <alignment/>
    </xf>
    <xf numFmtId="164" fontId="5" fillId="0" borderId="27" xfId="52" applyFont="1" applyBorder="1" applyAlignment="1">
      <alignment/>
    </xf>
    <xf numFmtId="43" fontId="5" fillId="0" borderId="0" xfId="56" applyNumberFormat="1" applyFont="1" applyBorder="1">
      <alignment/>
      <protection/>
    </xf>
    <xf numFmtId="0" fontId="3" fillId="0" borderId="27" xfId="56" applyFont="1" applyBorder="1">
      <alignment/>
      <protection/>
    </xf>
    <xf numFmtId="0" fontId="5" fillId="0" borderId="28" xfId="56" applyFont="1" applyBorder="1">
      <alignment/>
      <protection/>
    </xf>
    <xf numFmtId="0" fontId="5" fillId="0" borderId="19" xfId="56" applyFont="1" applyBorder="1">
      <alignment/>
      <protection/>
    </xf>
    <xf numFmtId="0" fontId="5" fillId="0" borderId="29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0" fontId="5" fillId="0" borderId="30" xfId="56" applyFont="1" applyBorder="1">
      <alignment/>
      <protection/>
    </xf>
    <xf numFmtId="0" fontId="3" fillId="0" borderId="31" xfId="56" applyFont="1" applyBorder="1">
      <alignment/>
      <protection/>
    </xf>
    <xf numFmtId="0" fontId="3" fillId="0" borderId="19" xfId="56" applyFont="1" applyBorder="1" applyAlignment="1">
      <alignment horizontal="right"/>
      <protection/>
    </xf>
    <xf numFmtId="0" fontId="3" fillId="0" borderId="30" xfId="56" applyFont="1" applyBorder="1">
      <alignment/>
      <protection/>
    </xf>
    <xf numFmtId="0" fontId="3" fillId="0" borderId="15" xfId="56" applyFont="1" applyBorder="1" applyAlignment="1">
      <alignment horizontal="center"/>
      <protection/>
    </xf>
    <xf numFmtId="0" fontId="3" fillId="0" borderId="32" xfId="56" applyFont="1" applyBorder="1">
      <alignment/>
      <protection/>
    </xf>
    <xf numFmtId="0" fontId="3" fillId="0" borderId="16" xfId="56" applyFont="1" applyBorder="1">
      <alignment/>
      <protection/>
    </xf>
    <xf numFmtId="0" fontId="5" fillId="0" borderId="16" xfId="56" applyFont="1" applyBorder="1">
      <alignment/>
      <protection/>
    </xf>
    <xf numFmtId="0" fontId="5" fillId="33" borderId="16" xfId="56" applyFont="1" applyFill="1" applyBorder="1">
      <alignment/>
      <protection/>
    </xf>
    <xf numFmtId="16" fontId="3" fillId="0" borderId="33" xfId="56" applyNumberFormat="1" applyFont="1" applyBorder="1">
      <alignment/>
      <protection/>
    </xf>
    <xf numFmtId="0" fontId="5" fillId="0" borderId="13" xfId="56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4" fillId="0" borderId="13" xfId="56" applyFont="1" applyBorder="1">
      <alignment/>
      <protection/>
    </xf>
    <xf numFmtId="0" fontId="3" fillId="0" borderId="34" xfId="56" applyFont="1" applyBorder="1">
      <alignment/>
      <protection/>
    </xf>
    <xf numFmtId="0" fontId="3" fillId="0" borderId="35" xfId="56" applyFont="1" applyBorder="1">
      <alignment/>
      <protection/>
    </xf>
    <xf numFmtId="0" fontId="3" fillId="0" borderId="13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0" fontId="5" fillId="0" borderId="13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3" fillId="0" borderId="13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5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3" fillId="0" borderId="25" xfId="56" applyFont="1" applyBorder="1">
      <alignment/>
      <protection/>
    </xf>
    <xf numFmtId="0" fontId="3" fillId="0" borderId="28" xfId="56" applyFont="1" applyBorder="1">
      <alignment/>
      <protection/>
    </xf>
    <xf numFmtId="0" fontId="41" fillId="0" borderId="28" xfId="56" applyFont="1" applyBorder="1">
      <alignment/>
      <protection/>
    </xf>
    <xf numFmtId="0" fontId="5" fillId="34" borderId="16" xfId="56" applyFont="1" applyFill="1" applyBorder="1">
      <alignment/>
      <protection/>
    </xf>
    <xf numFmtId="0" fontId="3" fillId="0" borderId="13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0" fontId="3" fillId="0" borderId="13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5" fillId="0" borderId="13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3" fillId="0" borderId="13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3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3" xfId="54" applyFont="1" applyBorder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3" fillId="0" borderId="15" xfId="54" applyFont="1" applyBorder="1" applyAlignment="1">
      <alignment horizontal="right"/>
      <protection/>
    </xf>
    <xf numFmtId="0" fontId="3" fillId="0" borderId="30" xfId="54" applyFont="1" applyBorder="1" applyAlignment="1">
      <alignment horizontal="center"/>
      <protection/>
    </xf>
    <xf numFmtId="0" fontId="3" fillId="0" borderId="31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0" borderId="26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164" fontId="5" fillId="0" borderId="30" xfId="51" applyFont="1" applyBorder="1" applyAlignment="1">
      <alignment/>
    </xf>
    <xf numFmtId="164" fontId="5" fillId="0" borderId="31" xfId="51" applyFont="1" applyBorder="1" applyAlignment="1">
      <alignment/>
    </xf>
    <xf numFmtId="164" fontId="3" fillId="0" borderId="0" xfId="51" applyFont="1" applyFill="1" applyBorder="1" applyAlignment="1">
      <alignment/>
    </xf>
    <xf numFmtId="0" fontId="5" fillId="0" borderId="0" xfId="54" applyFont="1" applyFill="1" applyBorder="1" applyAlignment="1">
      <alignment horizontal="left"/>
      <protection/>
    </xf>
    <xf numFmtId="0" fontId="5" fillId="0" borderId="15" xfId="54" applyFont="1" applyFill="1" applyBorder="1" applyAlignment="1">
      <alignment horizontal="left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15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left"/>
      <protection/>
    </xf>
    <xf numFmtId="0" fontId="3" fillId="0" borderId="15" xfId="54" applyFont="1" applyBorder="1" applyAlignment="1">
      <alignment horizontal="left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5" xfId="54" applyFont="1" applyFill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/>
      <protection/>
    </xf>
    <xf numFmtId="0" fontId="5" fillId="0" borderId="20" xfId="54" applyFont="1" applyBorder="1" applyAlignment="1">
      <alignment horizontal="center"/>
      <protection/>
    </xf>
    <xf numFmtId="0" fontId="5" fillId="0" borderId="36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/>
      <protection/>
    </xf>
    <xf numFmtId="0" fontId="3" fillId="0" borderId="36" xfId="54" applyFont="1" applyBorder="1" applyAlignment="1">
      <alignment horizontal="center"/>
      <protection/>
    </xf>
    <xf numFmtId="0" fontId="7" fillId="33" borderId="30" xfId="54" applyFont="1" applyFill="1" applyBorder="1" applyAlignment="1">
      <alignment horizontal="center"/>
      <protection/>
    </xf>
    <xf numFmtId="0" fontId="7" fillId="33" borderId="20" xfId="54" applyFont="1" applyFill="1" applyBorder="1" applyAlignment="1">
      <alignment horizontal="center"/>
      <protection/>
    </xf>
    <xf numFmtId="0" fontId="7" fillId="33" borderId="36" xfId="54" applyFont="1" applyFill="1" applyBorder="1" applyAlignment="1">
      <alignment horizontal="center"/>
      <protection/>
    </xf>
    <xf numFmtId="0" fontId="7" fillId="33" borderId="31" xfId="54" applyFont="1" applyFill="1" applyBorder="1" applyAlignment="1">
      <alignment horizontal="center"/>
      <protection/>
    </xf>
    <xf numFmtId="164" fontId="3" fillId="0" borderId="30" xfId="51" applyFont="1" applyBorder="1" applyAlignment="1">
      <alignment horizontal="center"/>
    </xf>
    <xf numFmtId="164" fontId="3" fillId="0" borderId="36" xfId="51" applyFont="1" applyBorder="1" applyAlignment="1">
      <alignment horizontal="center"/>
    </xf>
    <xf numFmtId="4" fontId="5" fillId="0" borderId="0" xfId="54" applyNumberFormat="1" applyFont="1" applyBorder="1" applyAlignment="1">
      <alignment horizontal="right"/>
      <protection/>
    </xf>
    <xf numFmtId="4" fontId="5" fillId="0" borderId="15" xfId="54" applyNumberFormat="1" applyFont="1" applyBorder="1" applyAlignment="1">
      <alignment horizontal="right"/>
      <protection/>
    </xf>
    <xf numFmtId="164" fontId="3" fillId="0" borderId="30" xfId="51" applyFont="1" applyBorder="1" applyAlignment="1">
      <alignment horizontal="left"/>
    </xf>
    <xf numFmtId="164" fontId="3" fillId="0" borderId="31" xfId="51" applyFont="1" applyBorder="1" applyAlignment="1">
      <alignment horizontal="left"/>
    </xf>
    <xf numFmtId="164" fontId="3" fillId="0" borderId="30" xfId="51" applyFont="1" applyBorder="1" applyAlignment="1">
      <alignment/>
    </xf>
    <xf numFmtId="164" fontId="3" fillId="0" borderId="31" xfId="51" applyFont="1" applyBorder="1" applyAlignment="1">
      <alignment/>
    </xf>
    <xf numFmtId="0" fontId="5" fillId="0" borderId="0" xfId="54" applyFont="1" applyBorder="1" applyAlignment="1">
      <alignment horizontal="right"/>
      <protection/>
    </xf>
    <xf numFmtId="0" fontId="5" fillId="0" borderId="26" xfId="54" applyFont="1" applyBorder="1" applyAlignment="1">
      <alignment horizontal="right"/>
      <protection/>
    </xf>
    <xf numFmtId="164" fontId="3" fillId="0" borderId="31" xfId="51" applyFont="1" applyBorder="1" applyAlignment="1">
      <alignment horizontal="center"/>
    </xf>
    <xf numFmtId="164" fontId="3" fillId="0" borderId="19" xfId="54" applyNumberFormat="1" applyFont="1" applyBorder="1" applyAlignment="1">
      <alignment horizontal="center"/>
      <protection/>
    </xf>
    <xf numFmtId="164" fontId="3" fillId="0" borderId="21" xfId="54" applyNumberFormat="1" applyFont="1" applyBorder="1" applyAlignment="1">
      <alignment horizontal="center"/>
      <protection/>
    </xf>
    <xf numFmtId="164" fontId="3" fillId="0" borderId="20" xfId="54" applyNumberFormat="1" applyFont="1" applyBorder="1" applyAlignment="1">
      <alignment horizontal="center"/>
      <protection/>
    </xf>
    <xf numFmtId="164" fontId="3" fillId="0" borderId="36" xfId="54" applyNumberFormat="1" applyFont="1" applyBorder="1" applyAlignment="1">
      <alignment horizontal="center"/>
      <protection/>
    </xf>
    <xf numFmtId="164" fontId="3" fillId="0" borderId="20" xfId="54" applyNumberFormat="1" applyFont="1" applyFill="1" applyBorder="1" applyAlignment="1">
      <alignment horizontal="center"/>
      <protection/>
    </xf>
    <xf numFmtId="164" fontId="3" fillId="0" borderId="36" xfId="54" applyNumberFormat="1" applyFont="1" applyFill="1" applyBorder="1" applyAlignment="1">
      <alignment horizontal="center"/>
      <protection/>
    </xf>
    <xf numFmtId="164" fontId="3" fillId="0" borderId="19" xfId="54" applyNumberFormat="1" applyFont="1" applyBorder="1" applyAlignment="1">
      <alignment horizontal="left"/>
      <protection/>
    </xf>
    <xf numFmtId="164" fontId="3" fillId="0" borderId="21" xfId="54" applyNumberFormat="1" applyFont="1" applyBorder="1" applyAlignment="1">
      <alignment horizontal="left"/>
      <protection/>
    </xf>
    <xf numFmtId="164" fontId="5" fillId="0" borderId="37" xfId="54" applyNumberFormat="1" applyFont="1" applyBorder="1" applyAlignment="1">
      <alignment horizontal="left"/>
      <protection/>
    </xf>
    <xf numFmtId="164" fontId="5" fillId="0" borderId="38" xfId="54" applyNumberFormat="1" applyFont="1" applyBorder="1" applyAlignment="1">
      <alignment horizontal="left"/>
      <protection/>
    </xf>
    <xf numFmtId="0" fontId="2" fillId="0" borderId="0" xfId="54" applyBorder="1" applyAlignment="1">
      <alignment horizontal="center"/>
      <protection/>
    </xf>
    <xf numFmtId="0" fontId="2" fillId="0" borderId="15" xfId="54" applyBorder="1" applyAlignment="1">
      <alignment horizontal="center"/>
      <protection/>
    </xf>
    <xf numFmtId="0" fontId="3" fillId="0" borderId="29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 wrapText="1"/>
      <protection/>
    </xf>
    <xf numFmtId="0" fontId="5" fillId="0" borderId="19" xfId="54" applyFont="1" applyBorder="1" applyAlignment="1">
      <alignment horizontal="center"/>
      <protection/>
    </xf>
    <xf numFmtId="0" fontId="5" fillId="0" borderId="29" xfId="54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164" fontId="3" fillId="0" borderId="20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164" fontId="5" fillId="0" borderId="37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 horizontal="left"/>
    </xf>
    <xf numFmtId="0" fontId="3" fillId="0" borderId="13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15" xfId="56" applyBorder="1" applyAlignment="1">
      <alignment horizontal="center"/>
      <protection/>
    </xf>
    <xf numFmtId="0" fontId="3" fillId="0" borderId="35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5" fillId="0" borderId="35" xfId="56" applyFont="1" applyBorder="1" applyAlignment="1">
      <alignment horizontal="center" wrapText="1"/>
      <protection/>
    </xf>
    <xf numFmtId="0" fontId="5" fillId="0" borderId="19" xfId="56" applyFont="1" applyBorder="1" applyAlignment="1">
      <alignment horizontal="center" wrapText="1"/>
      <protection/>
    </xf>
    <xf numFmtId="0" fontId="5" fillId="0" borderId="19" xfId="56" applyFont="1" applyBorder="1" applyAlignment="1">
      <alignment horizontal="center"/>
      <protection/>
    </xf>
    <xf numFmtId="0" fontId="5" fillId="0" borderId="29" xfId="56" applyFont="1" applyBorder="1" applyAlignment="1">
      <alignment horizontal="center"/>
      <protection/>
    </xf>
    <xf numFmtId="164" fontId="3" fillId="0" borderId="20" xfId="56" applyNumberFormat="1" applyFont="1" applyBorder="1" applyAlignment="1">
      <alignment horizontal="center"/>
      <protection/>
    </xf>
    <xf numFmtId="164" fontId="3" fillId="0" borderId="36" xfId="56" applyNumberFormat="1" applyFont="1" applyBorder="1" applyAlignment="1">
      <alignment horizontal="center"/>
      <protection/>
    </xf>
    <xf numFmtId="164" fontId="5" fillId="0" borderId="30" xfId="52" applyFont="1" applyBorder="1" applyAlignment="1">
      <alignment/>
    </xf>
    <xf numFmtId="164" fontId="5" fillId="0" borderId="31" xfId="52" applyFont="1" applyBorder="1" applyAlignment="1">
      <alignment/>
    </xf>
    <xf numFmtId="164" fontId="3" fillId="0" borderId="20" xfId="56" applyNumberFormat="1" applyFont="1" applyFill="1" applyBorder="1" applyAlignment="1">
      <alignment horizontal="center"/>
      <protection/>
    </xf>
    <xf numFmtId="164" fontId="3" fillId="0" borderId="36" xfId="56" applyNumberFormat="1" applyFont="1" applyFill="1" applyBorder="1" applyAlignment="1">
      <alignment horizontal="center"/>
      <protection/>
    </xf>
    <xf numFmtId="164" fontId="3" fillId="0" borderId="19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64" fontId="3" fillId="0" borderId="30" xfId="52" applyFont="1" applyBorder="1" applyAlignment="1">
      <alignment horizontal="center"/>
    </xf>
    <xf numFmtId="164" fontId="3" fillId="0" borderId="31" xfId="52" applyFont="1" applyBorder="1" applyAlignment="1">
      <alignment horizontal="center"/>
    </xf>
    <xf numFmtId="0" fontId="3" fillId="0" borderId="20" xfId="56" applyFont="1" applyBorder="1" applyAlignment="1">
      <alignment horizontal="center"/>
      <protection/>
    </xf>
    <xf numFmtId="164" fontId="3" fillId="0" borderId="30" xfId="52" applyFont="1" applyBorder="1" applyAlignment="1">
      <alignment horizontal="left"/>
    </xf>
    <xf numFmtId="164" fontId="3" fillId="0" borderId="31" xfId="52" applyFont="1" applyBorder="1" applyAlignment="1">
      <alignment horizontal="left"/>
    </xf>
    <xf numFmtId="164" fontId="3" fillId="0" borderId="30" xfId="52" applyFont="1" applyBorder="1" applyAlignment="1">
      <alignment/>
    </xf>
    <xf numFmtId="164" fontId="3" fillId="0" borderId="31" xfId="52" applyFont="1" applyBorder="1" applyAlignment="1">
      <alignment/>
    </xf>
    <xf numFmtId="0" fontId="5" fillId="0" borderId="0" xfId="56" applyFont="1" applyBorder="1" applyAlignment="1">
      <alignment horizontal="right"/>
      <protection/>
    </xf>
    <xf numFmtId="0" fontId="5" fillId="0" borderId="26" xfId="56" applyFont="1" applyBorder="1" applyAlignment="1">
      <alignment horizontal="right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/>
      <protection/>
    </xf>
    <xf numFmtId="0" fontId="5" fillId="0" borderId="36" xfId="56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3" fillId="0" borderId="36" xfId="56" applyFont="1" applyBorder="1" applyAlignment="1">
      <alignment horizontal="center"/>
      <protection/>
    </xf>
    <xf numFmtId="0" fontId="3" fillId="0" borderId="31" xfId="56" applyFont="1" applyBorder="1" applyAlignment="1">
      <alignment horizontal="center"/>
      <protection/>
    </xf>
    <xf numFmtId="0" fontId="7" fillId="33" borderId="39" xfId="56" applyFont="1" applyFill="1" applyBorder="1" applyAlignment="1">
      <alignment horizontal="center"/>
      <protection/>
    </xf>
    <xf numFmtId="0" fontId="7" fillId="33" borderId="20" xfId="56" applyFont="1" applyFill="1" applyBorder="1" applyAlignment="1">
      <alignment horizontal="center"/>
      <protection/>
    </xf>
    <xf numFmtId="0" fontId="7" fillId="33" borderId="36" xfId="56" applyFont="1" applyFill="1" applyBorder="1" applyAlignment="1">
      <alignment horizontal="center"/>
      <protection/>
    </xf>
    <xf numFmtId="0" fontId="7" fillId="33" borderId="30" xfId="56" applyFont="1" applyFill="1" applyBorder="1" applyAlignment="1">
      <alignment horizontal="center"/>
      <protection/>
    </xf>
    <xf numFmtId="0" fontId="7" fillId="33" borderId="31" xfId="56" applyFont="1" applyFill="1" applyBorder="1" applyAlignment="1">
      <alignment horizontal="center"/>
      <protection/>
    </xf>
    <xf numFmtId="164" fontId="3" fillId="0" borderId="36" xfId="52" applyFont="1" applyBorder="1" applyAlignment="1">
      <alignment horizontal="center"/>
    </xf>
    <xf numFmtId="4" fontId="5" fillId="0" borderId="0" xfId="56" applyNumberFormat="1" applyFont="1" applyBorder="1" applyAlignment="1">
      <alignment horizontal="right"/>
      <protection/>
    </xf>
    <xf numFmtId="4" fontId="5" fillId="0" borderId="15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3" fillId="0" borderId="15" xfId="56" applyFont="1" applyBorder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5" fillId="0" borderId="26" xfId="56" applyFont="1" applyBorder="1" applyAlignment="1">
      <alignment horizontal="center"/>
      <protection/>
    </xf>
    <xf numFmtId="164" fontId="3" fillId="0" borderId="13" xfId="52" applyFont="1" applyFill="1" applyBorder="1" applyAlignment="1">
      <alignment/>
    </xf>
    <xf numFmtId="164" fontId="3" fillId="0" borderId="0" xfId="52" applyFont="1" applyFill="1" applyBorder="1" applyAlignment="1">
      <alignment/>
    </xf>
    <xf numFmtId="0" fontId="5" fillId="0" borderId="0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13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5" fillId="0" borderId="15" xfId="56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5" fillId="0" borderId="13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15" xfId="56" applyFont="1" applyBorder="1" applyAlignment="1">
      <alignment horizontal="left" vertical="center"/>
      <protection/>
    </xf>
    <xf numFmtId="164" fontId="3" fillId="0" borderId="19" xfId="56" applyNumberFormat="1" applyFont="1" applyBorder="1" applyAlignment="1">
      <alignment horizontal="left"/>
      <protection/>
    </xf>
    <xf numFmtId="164" fontId="3" fillId="0" borderId="21" xfId="56" applyNumberFormat="1" applyFont="1" applyBorder="1" applyAlignment="1">
      <alignment horizontal="left"/>
      <protection/>
    </xf>
    <xf numFmtId="164" fontId="5" fillId="0" borderId="37" xfId="56" applyNumberFormat="1" applyFont="1" applyBorder="1" applyAlignment="1">
      <alignment horizontal="left"/>
      <protection/>
    </xf>
    <xf numFmtId="164" fontId="5" fillId="0" borderId="38" xfId="56" applyNumberFormat="1" applyFont="1" applyBorder="1" applyAlignment="1">
      <alignment horizontal="left"/>
      <protection/>
    </xf>
    <xf numFmtId="0" fontId="5" fillId="0" borderId="30" xfId="56" applyFont="1" applyBorder="1" applyAlignment="1">
      <alignment horizontal="center"/>
      <protection/>
    </xf>
    <xf numFmtId="0" fontId="5" fillId="0" borderId="29" xfId="56" applyFont="1" applyBorder="1" applyAlignment="1">
      <alignment horizontal="center" wrapText="1"/>
      <protection/>
    </xf>
    <xf numFmtId="0" fontId="5" fillId="0" borderId="13" xfId="56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15" xfId="56" applyFont="1" applyBorder="1" applyAlignment="1">
      <alignment horizontal="left" wrapText="1"/>
      <protection/>
    </xf>
    <xf numFmtId="0" fontId="5" fillId="0" borderId="13" xfId="56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left" vertical="center" wrapText="1"/>
      <protection/>
    </xf>
    <xf numFmtId="0" fontId="5" fillId="0" borderId="15" xfId="56" applyFont="1" applyBorder="1" applyAlignment="1">
      <alignment horizontal="left" vertical="center" wrapText="1"/>
      <protection/>
    </xf>
    <xf numFmtId="0" fontId="2" fillId="0" borderId="23" xfId="54" applyBorder="1" applyAlignment="1">
      <alignment horizontal="center"/>
      <protection/>
    </xf>
    <xf numFmtId="0" fontId="2" fillId="0" borderId="27" xfId="54" applyBorder="1" applyAlignment="1">
      <alignment horizontal="center"/>
      <protection/>
    </xf>
    <xf numFmtId="0" fontId="5" fillId="0" borderId="0" xfId="54" applyFont="1" applyBorder="1" applyAlignment="1">
      <alignment horizontal="left" wrapText="1"/>
      <protection/>
    </xf>
    <xf numFmtId="0" fontId="5" fillId="0" borderId="15" xfId="54" applyFont="1" applyBorder="1" applyAlignment="1">
      <alignment horizontal="left" wrapText="1"/>
      <protection/>
    </xf>
    <xf numFmtId="164" fontId="3" fillId="0" borderId="13" xfId="51" applyFont="1" applyFill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0" fontId="5" fillId="0" borderId="15" xfId="55" applyFont="1" applyFill="1" applyBorder="1" applyAlignment="1">
      <alignment horizontal="left"/>
      <protection/>
    </xf>
    <xf numFmtId="0" fontId="3" fillId="0" borderId="30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3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3" xfId="55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15" xfId="55" applyFont="1" applyBorder="1" applyAlignment="1">
      <alignment horizontal="right"/>
      <protection/>
    </xf>
    <xf numFmtId="0" fontId="5" fillId="0" borderId="3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7" fillId="33" borderId="39" xfId="55" applyFont="1" applyFill="1" applyBorder="1" applyAlignment="1">
      <alignment horizontal="center"/>
      <protection/>
    </xf>
    <xf numFmtId="0" fontId="7" fillId="33" borderId="20" xfId="55" applyFont="1" applyFill="1" applyBorder="1" applyAlignment="1">
      <alignment horizontal="center"/>
      <protection/>
    </xf>
    <xf numFmtId="0" fontId="7" fillId="33" borderId="36" xfId="55" applyFont="1" applyFill="1" applyBorder="1" applyAlignment="1">
      <alignment horizontal="center"/>
      <protection/>
    </xf>
    <xf numFmtId="0" fontId="7" fillId="33" borderId="30" xfId="55" applyFont="1" applyFill="1" applyBorder="1" applyAlignment="1">
      <alignment horizontal="center"/>
      <protection/>
    </xf>
    <xf numFmtId="0" fontId="7" fillId="33" borderId="31" xfId="55" applyFont="1" applyFill="1" applyBorder="1" applyAlignment="1">
      <alignment horizontal="center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5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3" fillId="0" borderId="20" xfId="55" applyNumberFormat="1" applyFont="1" applyBorder="1" applyAlignment="1">
      <alignment horizontal="center"/>
      <protection/>
    </xf>
    <xf numFmtId="164" fontId="3" fillId="0" borderId="36" xfId="55" applyNumberFormat="1" applyFont="1" applyBorder="1" applyAlignment="1">
      <alignment horizontal="center"/>
      <protection/>
    </xf>
    <xf numFmtId="164" fontId="3" fillId="0" borderId="19" xfId="55" applyNumberFormat="1" applyFont="1" applyBorder="1" applyAlignment="1">
      <alignment horizontal="center"/>
      <protection/>
    </xf>
    <xf numFmtId="164" fontId="3" fillId="0" borderId="21" xfId="55" applyNumberFormat="1" applyFont="1" applyBorder="1" applyAlignment="1">
      <alignment horizontal="center"/>
      <protection/>
    </xf>
    <xf numFmtId="164" fontId="3" fillId="0" borderId="19" xfId="55" applyNumberFormat="1" applyFont="1" applyBorder="1" applyAlignment="1">
      <alignment horizontal="left"/>
      <protection/>
    </xf>
    <xf numFmtId="164" fontId="3" fillId="0" borderId="21" xfId="55" applyNumberFormat="1" applyFont="1" applyBorder="1" applyAlignment="1">
      <alignment horizontal="left"/>
      <protection/>
    </xf>
    <xf numFmtId="164" fontId="5" fillId="0" borderId="37" xfId="55" applyNumberFormat="1" applyFont="1" applyBorder="1" applyAlignment="1">
      <alignment horizontal="left"/>
      <protection/>
    </xf>
    <xf numFmtId="164" fontId="5" fillId="0" borderId="38" xfId="55" applyNumberFormat="1" applyFont="1" applyBorder="1" applyAlignment="1">
      <alignment horizontal="left"/>
      <protection/>
    </xf>
    <xf numFmtId="0" fontId="2" fillId="0" borderId="0" xfId="55" applyBorder="1" applyAlignment="1">
      <alignment horizontal="center"/>
      <protection/>
    </xf>
    <xf numFmtId="0" fontId="2" fillId="0" borderId="15" xfId="55" applyBorder="1" applyAlignment="1">
      <alignment horizontal="center"/>
      <protection/>
    </xf>
    <xf numFmtId="0" fontId="5" fillId="0" borderId="13" xfId="55" applyFont="1" applyBorder="1" applyAlignment="1">
      <alignment horizontal="left" wrapText="1"/>
      <protection/>
    </xf>
    <xf numFmtId="0" fontId="5" fillId="0" borderId="0" xfId="55" applyFont="1" applyBorder="1" applyAlignment="1">
      <alignment horizontal="left" wrapText="1"/>
      <protection/>
    </xf>
    <xf numFmtId="0" fontId="5" fillId="0" borderId="15" xfId="55" applyFont="1" applyBorder="1" applyAlignment="1">
      <alignment horizontal="left" wrapText="1"/>
      <protection/>
    </xf>
    <xf numFmtId="0" fontId="3" fillId="0" borderId="3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 wrapText="1"/>
      <protection/>
    </xf>
    <xf numFmtId="0" fontId="5" fillId="0" borderId="19" xfId="55" applyFont="1" applyBorder="1" applyAlignment="1">
      <alignment horizontal="center" wrapText="1"/>
      <protection/>
    </xf>
    <xf numFmtId="0" fontId="5" fillId="0" borderId="19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36" xfId="55" applyNumberFormat="1" applyFont="1" applyFill="1" applyBorder="1" applyAlignment="1">
      <alignment horizontal="center"/>
      <protection/>
    </xf>
    <xf numFmtId="0" fontId="5" fillId="0" borderId="29" xfId="54" applyFont="1" applyBorder="1" applyAlignment="1">
      <alignment horizontal="center" wrapText="1"/>
      <protection/>
    </xf>
    <xf numFmtId="0" fontId="5" fillId="0" borderId="0" xfId="54" applyFont="1" applyBorder="1" applyAlignment="1">
      <alignment horizontal="left"/>
      <protection/>
    </xf>
    <xf numFmtId="0" fontId="5" fillId="0" borderId="15" xfId="54" applyFont="1" applyBorder="1" applyAlignment="1">
      <alignment horizontal="left"/>
      <protection/>
    </xf>
    <xf numFmtId="0" fontId="3" fillId="0" borderId="0" xfId="54" applyFont="1" applyAlignment="1">
      <alignment horizontal="center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5" fillId="0" borderId="15" xfId="54" applyFont="1" applyBorder="1" applyAlignment="1">
      <alignment horizontal="left" vertical="top" wrapText="1"/>
      <protection/>
    </xf>
    <xf numFmtId="0" fontId="3" fillId="0" borderId="13" xfId="54" applyFont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0" fontId="5" fillId="0" borderId="35" xfId="54" applyFont="1" applyBorder="1" applyAlignment="1">
      <alignment horizontal="center" wrapText="1"/>
      <protection/>
    </xf>
    <xf numFmtId="0" fontId="7" fillId="33" borderId="39" xfId="54" applyFont="1" applyFill="1" applyBorder="1" applyAlignment="1">
      <alignment horizont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5" fillId="0" borderId="39" xfId="54" applyFont="1" applyBorder="1" applyAlignment="1">
      <alignment horizontal="center"/>
      <protection/>
    </xf>
    <xf numFmtId="0" fontId="5" fillId="0" borderId="13" xfId="54" applyFont="1" applyBorder="1" applyAlignment="1">
      <alignment horizontal="left" wrapText="1"/>
      <protection/>
    </xf>
    <xf numFmtId="0" fontId="3" fillId="0" borderId="13" xfId="54" applyFont="1" applyBorder="1" applyAlignment="1">
      <alignment horizontal="left"/>
      <protection/>
    </xf>
    <xf numFmtId="0" fontId="5" fillId="0" borderId="0" xfId="54" applyFont="1" applyBorder="1" applyAlignment="1">
      <alignment horizontal="left" vertical="center"/>
      <protection/>
    </xf>
    <xf numFmtId="0" fontId="5" fillId="0" borderId="15" xfId="54" applyFont="1" applyBorder="1" applyAlignment="1">
      <alignment horizontal="left" vertical="center"/>
      <protection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438150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438150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F50" sqref="F50:G5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39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319"/>
      <c r="M4" s="31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319" t="s">
        <v>2</v>
      </c>
      <c r="M5" s="31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320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1640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322"/>
      <c r="B11" s="357">
        <f>$M$9</f>
        <v>1640</v>
      </c>
      <c r="C11" s="357"/>
      <c r="D11" s="358" t="s">
        <v>190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188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6"/>
    </row>
    <row r="17" spans="1:16" ht="11.25">
      <c r="A17" s="5"/>
      <c r="B17" s="6" t="s">
        <v>11</v>
      </c>
      <c r="C17" s="6"/>
      <c r="D17" s="6"/>
      <c r="E17" s="21">
        <v>4</v>
      </c>
      <c r="F17" s="320" t="s">
        <v>5</v>
      </c>
      <c r="G17" s="354" t="s">
        <v>189</v>
      </c>
      <c r="H17" s="354"/>
      <c r="I17" s="320" t="s">
        <v>12</v>
      </c>
      <c r="J17" s="21">
        <v>4</v>
      </c>
      <c r="K17" s="320" t="s">
        <v>13</v>
      </c>
      <c r="L17" s="354" t="s">
        <v>189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320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/>
      <c r="E25" s="320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320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800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320" t="s">
        <v>28</v>
      </c>
      <c r="G28" s="354" t="s">
        <v>82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82</v>
      </c>
      <c r="D29" s="354"/>
      <c r="E29" s="354"/>
      <c r="F29" s="320" t="s">
        <v>28</v>
      </c>
      <c r="G29" s="354" t="s">
        <v>68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320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320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320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320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320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320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320"/>
      <c r="G36" s="345"/>
      <c r="H36" s="345"/>
      <c r="I36" s="345"/>
      <c r="J36" s="30">
        <f>J28+J29+J30+J31+J32+J33+J34+J35</f>
        <v>220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323"/>
      <c r="M37" s="379">
        <f>M26</f>
        <v>800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320"/>
      <c r="I38" s="320"/>
      <c r="J38" s="33"/>
      <c r="K38" s="6"/>
      <c r="L38" s="324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f>244*2</f>
        <v>488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324" t="s">
        <v>32</v>
      </c>
      <c r="M40" s="375">
        <f>J36*J37</f>
        <v>352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24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324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323"/>
      <c r="F43" s="386">
        <v>0</v>
      </c>
      <c r="G43" s="387"/>
      <c r="H43" s="324"/>
      <c r="I43" s="324"/>
      <c r="J43" s="324"/>
      <c r="K43" s="6" t="s">
        <v>43</v>
      </c>
      <c r="L43" s="323"/>
      <c r="M43" s="355">
        <f>SUM(M37+M39+M40)+M41+M42</f>
        <v>1640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323"/>
      <c r="F44" s="388">
        <v>0</v>
      </c>
      <c r="G44" s="389"/>
      <c r="H44" s="324"/>
      <c r="I44" s="324"/>
      <c r="J44" s="324"/>
      <c r="K44" s="6" t="s">
        <v>45</v>
      </c>
      <c r="L44" s="323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323"/>
      <c r="F45" s="390">
        <f>F43+F44</f>
        <v>0</v>
      </c>
      <c r="G45" s="391"/>
      <c r="H45" s="324"/>
      <c r="I45" s="324"/>
      <c r="J45" s="324"/>
      <c r="K45" s="6"/>
      <c r="L45" s="323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323"/>
      <c r="F46" s="388">
        <v>0</v>
      </c>
      <c r="G46" s="389"/>
      <c r="H46" s="324"/>
      <c r="I46" s="324"/>
      <c r="J46" s="324"/>
      <c r="K46" s="6"/>
      <c r="L46" s="323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323"/>
      <c r="F47" s="390">
        <f>F45+F46</f>
        <v>0</v>
      </c>
      <c r="G47" s="391"/>
      <c r="H47" s="324"/>
      <c r="I47" s="324"/>
      <c r="J47" s="324"/>
      <c r="K47" s="6"/>
      <c r="L47" s="323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323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323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323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323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323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323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320"/>
      <c r="C56" s="320"/>
      <c r="D56" s="320"/>
      <c r="E56" s="320"/>
      <c r="F56" s="320"/>
      <c r="G56" s="320"/>
      <c r="H56" s="6"/>
      <c r="I56" s="320"/>
      <c r="J56" s="320"/>
      <c r="K56" s="320"/>
      <c r="L56" s="320"/>
      <c r="M56" s="320"/>
      <c r="N56" s="321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16">
      <selection activeCell="I61" sqref="I61:N61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30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330"/>
      <c r="M4" s="330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330" t="s">
        <v>2</v>
      </c>
      <c r="M5" s="330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331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3332.7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3332.7</v>
      </c>
      <c r="C11" s="460"/>
      <c r="D11" s="461" t="s">
        <v>168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81" t="s">
        <v>167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</row>
    <row r="14" spans="1:14" ht="11.25">
      <c r="A14" s="221"/>
      <c r="B14" s="481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4"/>
    </row>
    <row r="17" spans="1:16" ht="11.25">
      <c r="A17" s="221"/>
      <c r="B17" s="221" t="s">
        <v>11</v>
      </c>
      <c r="C17" s="222"/>
      <c r="D17" s="222"/>
      <c r="E17" s="236">
        <v>28</v>
      </c>
      <c r="F17" s="331" t="s">
        <v>5</v>
      </c>
      <c r="G17" s="413" t="s">
        <v>61</v>
      </c>
      <c r="H17" s="413"/>
      <c r="I17" s="331" t="s">
        <v>12</v>
      </c>
      <c r="J17" s="236">
        <v>29</v>
      </c>
      <c r="K17" s="331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331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1</v>
      </c>
      <c r="E25" s="331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331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2200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331" t="s">
        <v>28</v>
      </c>
      <c r="G28" s="413" t="s">
        <v>149</v>
      </c>
      <c r="H28" s="413"/>
      <c r="I28" s="413"/>
      <c r="J28" s="240">
        <v>250</v>
      </c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413" t="s">
        <v>149</v>
      </c>
      <c r="D29" s="413"/>
      <c r="E29" s="413"/>
      <c r="F29" s="331" t="s">
        <v>28</v>
      </c>
      <c r="G29" s="413" t="s">
        <v>73</v>
      </c>
      <c r="H29" s="413"/>
      <c r="I29" s="413"/>
      <c r="J29" s="240">
        <v>228</v>
      </c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413" t="s">
        <v>73</v>
      </c>
      <c r="D30" s="413"/>
      <c r="E30" s="413"/>
      <c r="F30" s="331" t="s">
        <v>28</v>
      </c>
      <c r="G30" s="413" t="s">
        <v>68</v>
      </c>
      <c r="H30" s="413"/>
      <c r="I30" s="413"/>
      <c r="J30" s="242">
        <v>341</v>
      </c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/>
      <c r="D31" s="413"/>
      <c r="E31" s="413"/>
      <c r="F31" s="331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331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331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331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331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331"/>
      <c r="G36" s="402"/>
      <c r="H36" s="402"/>
      <c r="I36" s="402"/>
      <c r="J36" s="244">
        <f>J28+J29+J30+J31+J32+J33+J34+J35</f>
        <v>819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329"/>
      <c r="M37" s="431">
        <f>M26</f>
        <v>2200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331"/>
      <c r="I38" s="331"/>
      <c r="J38" s="247"/>
      <c r="K38" s="222"/>
      <c r="L38" s="335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f>53+15</f>
        <v>68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335" t="s">
        <v>32</v>
      </c>
      <c r="M40" s="428">
        <f>J36*J37</f>
        <v>1064.7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335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335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329"/>
      <c r="F43" s="426">
        <v>0</v>
      </c>
      <c r="G43" s="427"/>
      <c r="H43" s="335"/>
      <c r="I43" s="335"/>
      <c r="J43" s="335"/>
      <c r="K43" s="222" t="s">
        <v>43</v>
      </c>
      <c r="L43" s="329"/>
      <c r="M43" s="422">
        <f>SUM(M37+M39+M40)+M41+M42</f>
        <v>3332.7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329"/>
      <c r="F44" s="420">
        <v>0</v>
      </c>
      <c r="G44" s="421"/>
      <c r="H44" s="335"/>
      <c r="I44" s="335"/>
      <c r="J44" s="335"/>
      <c r="K44" s="222" t="s">
        <v>45</v>
      </c>
      <c r="L44" s="329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329"/>
      <c r="F45" s="424">
        <v>0</v>
      </c>
      <c r="G45" s="425"/>
      <c r="H45" s="335"/>
      <c r="I45" s="335"/>
      <c r="J45" s="335"/>
      <c r="K45" s="222"/>
      <c r="L45" s="329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329"/>
      <c r="F46" s="420">
        <v>0</v>
      </c>
      <c r="G46" s="421"/>
      <c r="H46" s="335"/>
      <c r="I46" s="335"/>
      <c r="J46" s="335"/>
      <c r="K46" s="222"/>
      <c r="L46" s="329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329"/>
      <c r="F47" s="424">
        <v>0</v>
      </c>
      <c r="G47" s="425"/>
      <c r="H47" s="335"/>
      <c r="I47" s="335"/>
      <c r="J47" s="335"/>
      <c r="K47" s="222"/>
      <c r="L47" s="329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329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329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329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329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329"/>
      <c r="F52" s="403">
        <v>0</v>
      </c>
      <c r="G52" s="404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329"/>
      <c r="F53" s="405">
        <v>0</v>
      </c>
      <c r="G53" s="406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07">
        <v>0</v>
      </c>
      <c r="G54" s="408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327"/>
      <c r="C56" s="331"/>
      <c r="D56" s="331"/>
      <c r="E56" s="331"/>
      <c r="F56" s="331"/>
      <c r="G56" s="331"/>
      <c r="H56" s="222"/>
      <c r="I56" s="331"/>
      <c r="J56" s="331"/>
      <c r="K56" s="331"/>
      <c r="L56" s="331"/>
      <c r="M56" s="331"/>
      <c r="N56" s="328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69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70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2">
      <selection activeCell="B13" sqref="B13:N14"/>
    </sheetView>
  </sheetViews>
  <sheetFormatPr defaultColWidth="6.7109375" defaultRowHeight="15"/>
  <cols>
    <col min="1" max="1" width="0.42578125" style="220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29</v>
      </c>
      <c r="N2" s="445"/>
    </row>
    <row r="3" spans="1:14" ht="11.2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2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2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2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2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4000</v>
      </c>
      <c r="N9" s="423"/>
    </row>
    <row r="10" spans="1:14" ht="13.5" customHeight="1">
      <c r="A10" s="221"/>
      <c r="B10" s="222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60">
        <f>$M$9</f>
        <v>4000</v>
      </c>
      <c r="C11" s="460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2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82" t="s">
        <v>167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</row>
    <row r="14" spans="1:14" ht="11.25">
      <c r="A14" s="22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</row>
    <row r="15" spans="1:14" ht="3.75" customHeight="1">
      <c r="A15" s="221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2" t="s">
        <v>11</v>
      </c>
      <c r="C17" s="222"/>
      <c r="D17" s="222"/>
      <c r="E17" s="236">
        <v>28</v>
      </c>
      <c r="F17" s="284" t="s">
        <v>5</v>
      </c>
      <c r="G17" s="413" t="s">
        <v>61</v>
      </c>
      <c r="H17" s="413"/>
      <c r="I17" s="284" t="s">
        <v>12</v>
      </c>
      <c r="J17" s="236">
        <v>29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2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8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76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9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23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2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2" t="s">
        <v>27</v>
      </c>
      <c r="C25" s="222"/>
      <c r="D25" s="239">
        <v>1</v>
      </c>
      <c r="E25" s="284" t="s">
        <v>28</v>
      </c>
      <c r="F25" s="428">
        <v>2500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2" t="s">
        <v>30</v>
      </c>
      <c r="C26" s="222"/>
      <c r="D26" s="239">
        <v>1</v>
      </c>
      <c r="E26" s="284" t="s">
        <v>28</v>
      </c>
      <c r="F26" s="428">
        <v>1500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4000</v>
      </c>
      <c r="N26" s="432"/>
    </row>
    <row r="27" spans="1:14" ht="11.25">
      <c r="A27" s="221"/>
      <c r="B27" s="223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2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/>
      <c r="K28" s="222" t="s">
        <v>33</v>
      </c>
      <c r="L28" s="222"/>
      <c r="M28" s="222"/>
      <c r="N28" s="241"/>
    </row>
    <row r="29" spans="1:14" ht="11.25">
      <c r="A29" s="221"/>
      <c r="B29" s="222" t="s">
        <v>5</v>
      </c>
      <c r="C29" s="413" t="s">
        <v>149</v>
      </c>
      <c r="D29" s="413"/>
      <c r="E29" s="413"/>
      <c r="F29" s="284" t="s">
        <v>28</v>
      </c>
      <c r="G29" s="413" t="s">
        <v>73</v>
      </c>
      <c r="H29" s="413"/>
      <c r="I29" s="413"/>
      <c r="J29" s="240"/>
      <c r="K29" s="222" t="s">
        <v>33</v>
      </c>
      <c r="L29" s="222"/>
      <c r="M29" s="222"/>
      <c r="N29" s="241"/>
    </row>
    <row r="30" spans="1:14" ht="11.25">
      <c r="A30" s="221"/>
      <c r="B30" s="222" t="s">
        <v>5</v>
      </c>
      <c r="C30" s="413" t="s">
        <v>73</v>
      </c>
      <c r="D30" s="413"/>
      <c r="E30" s="413"/>
      <c r="F30" s="284" t="s">
        <v>28</v>
      </c>
      <c r="G30" s="413" t="s">
        <v>68</v>
      </c>
      <c r="H30" s="413"/>
      <c r="I30" s="413"/>
      <c r="J30" s="242"/>
      <c r="K30" s="222" t="s">
        <v>33</v>
      </c>
      <c r="L30" s="222"/>
      <c r="M30" s="222"/>
      <c r="N30" s="229"/>
    </row>
    <row r="31" spans="1:14" ht="11.25">
      <c r="A31" s="221"/>
      <c r="B31" s="222" t="s">
        <v>5</v>
      </c>
      <c r="C31" s="413"/>
      <c r="D31" s="413"/>
      <c r="E31" s="413"/>
      <c r="F31" s="284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2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2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2" t="s">
        <v>5</v>
      </c>
      <c r="C34" s="413"/>
      <c r="D34" s="413"/>
      <c r="E34" s="413"/>
      <c r="F34" s="284" t="s">
        <v>28</v>
      </c>
      <c r="G34" s="430"/>
      <c r="H34" s="430"/>
      <c r="I34" s="430"/>
      <c r="J34" s="242"/>
      <c r="K34" s="222" t="s">
        <v>33</v>
      </c>
      <c r="L34" s="222"/>
      <c r="M34" s="222"/>
      <c r="N34" s="229"/>
    </row>
    <row r="35" spans="1:14" ht="11.25">
      <c r="A35" s="221"/>
      <c r="B35" s="222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2"/>
      <c r="C36" s="402"/>
      <c r="D36" s="402"/>
      <c r="E36" s="402"/>
      <c r="F36" s="284" t="s">
        <v>28</v>
      </c>
      <c r="G36" s="402"/>
      <c r="H36" s="402"/>
      <c r="I36" s="402"/>
      <c r="J36" s="244">
        <f>J28+J29+J30+J31+J32+J33+J35</f>
        <v>0</v>
      </c>
      <c r="K36" s="222"/>
      <c r="L36" s="222"/>
      <c r="M36" s="245"/>
      <c r="N36" s="246"/>
    </row>
    <row r="37" spans="1:14" ht="11.25">
      <c r="A37" s="221"/>
      <c r="B37" s="222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4000</v>
      </c>
      <c r="N37" s="432"/>
    </row>
    <row r="38" spans="1:18" ht="11.25">
      <c r="A38" s="221"/>
      <c r="B38" s="222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2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/>
      <c r="N39" s="434"/>
      <c r="P39" s="402"/>
      <c r="Q39" s="402"/>
    </row>
    <row r="40" spans="1:17" ht="11.25">
      <c r="A40" s="221"/>
      <c r="B40" s="25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303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303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303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4000</v>
      </c>
      <c r="N43" s="423"/>
      <c r="O43" s="258"/>
      <c r="P43" s="256"/>
      <c r="Q43" s="227"/>
    </row>
    <row r="44" spans="1:17" ht="11.25">
      <c r="A44" s="221"/>
      <c r="B44" s="303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303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303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303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303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303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303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303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303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303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304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2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4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2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3" t="s">
        <v>55</v>
      </c>
      <c r="C58" s="413"/>
      <c r="D58" s="413"/>
      <c r="E58" s="413"/>
      <c r="F58" s="413"/>
      <c r="G58" s="413"/>
      <c r="H58" s="222"/>
      <c r="I58" s="413" t="s">
        <v>75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2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7" t="s">
        <v>57</v>
      </c>
      <c r="C60" s="417"/>
      <c r="D60" s="417"/>
      <c r="E60" s="417"/>
      <c r="F60" s="417"/>
      <c r="G60" s="417"/>
      <c r="H60" s="222"/>
      <c r="I60" s="418" t="s">
        <v>76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2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3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>
        <v>14000</v>
      </c>
      <c r="N63" s="276">
        <v>42479</v>
      </c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15748031496062992" right="0.7086614173228347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19">
      <selection activeCell="O25" sqref="O25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28</v>
      </c>
      <c r="N2" s="445"/>
    </row>
    <row r="3" spans="1:14" ht="11.2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2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2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2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2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3600</v>
      </c>
      <c r="N9" s="423"/>
    </row>
    <row r="10" spans="1:14" ht="13.5" customHeight="1">
      <c r="A10" s="221"/>
      <c r="B10" s="222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60">
        <f>$M$9</f>
        <v>3600</v>
      </c>
      <c r="C11" s="460"/>
      <c r="D11" s="461" t="s">
        <v>166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2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82" t="s">
        <v>162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</row>
    <row r="14" spans="1:14" ht="11.25">
      <c r="A14" s="22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</row>
    <row r="15" spans="1:14" ht="3.75" customHeight="1">
      <c r="A15" s="221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2" t="s">
        <v>11</v>
      </c>
      <c r="C17" s="222"/>
      <c r="D17" s="222"/>
      <c r="E17" s="236">
        <v>27</v>
      </c>
      <c r="F17" s="284" t="s">
        <v>5</v>
      </c>
      <c r="G17" s="413" t="s">
        <v>67</v>
      </c>
      <c r="H17" s="413"/>
      <c r="I17" s="284" t="s">
        <v>12</v>
      </c>
      <c r="J17" s="236">
        <v>29</v>
      </c>
      <c r="K17" s="284" t="s">
        <v>13</v>
      </c>
      <c r="L17" s="413" t="s">
        <v>67</v>
      </c>
      <c r="M17" s="413"/>
      <c r="N17" s="229">
        <v>2016</v>
      </c>
      <c r="P17" s="237"/>
    </row>
    <row r="18" spans="1:14" ht="12" thickBot="1">
      <c r="A18" s="221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2" t="s">
        <v>14</v>
      </c>
      <c r="C19" s="415"/>
      <c r="D19" s="238" t="s">
        <v>16</v>
      </c>
      <c r="E19" s="454" t="s">
        <v>15</v>
      </c>
      <c r="F19" s="455"/>
      <c r="G19" s="456"/>
      <c r="H19" s="238"/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8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76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9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23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2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2" t="s">
        <v>27</v>
      </c>
      <c r="C25" s="222"/>
      <c r="D25" s="239">
        <v>2</v>
      </c>
      <c r="E25" s="284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2" t="s">
        <v>30</v>
      </c>
      <c r="C26" s="222"/>
      <c r="D26" s="239">
        <v>1</v>
      </c>
      <c r="E26" s="284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3600</v>
      </c>
      <c r="N26" s="432"/>
    </row>
    <row r="27" spans="1:14" ht="11.25">
      <c r="A27" s="221"/>
      <c r="B27" s="223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2" t="s">
        <v>5</v>
      </c>
      <c r="C28" s="354" t="s">
        <v>68</v>
      </c>
      <c r="D28" s="354"/>
      <c r="E28" s="354"/>
      <c r="F28" s="296" t="s">
        <v>28</v>
      </c>
      <c r="G28" s="354" t="s">
        <v>149</v>
      </c>
      <c r="H28" s="354"/>
      <c r="I28" s="354"/>
      <c r="J28" s="240"/>
      <c r="K28" s="222" t="s">
        <v>33</v>
      </c>
      <c r="L28" s="222"/>
      <c r="M28" s="222"/>
      <c r="N28" s="241"/>
    </row>
    <row r="29" spans="1:14" ht="11.25">
      <c r="A29" s="221"/>
      <c r="B29" s="222" t="s">
        <v>5</v>
      </c>
      <c r="C29" s="354" t="s">
        <v>149</v>
      </c>
      <c r="D29" s="354"/>
      <c r="E29" s="354"/>
      <c r="F29" s="296" t="s">
        <v>28</v>
      </c>
      <c r="G29" s="354" t="s">
        <v>92</v>
      </c>
      <c r="H29" s="354"/>
      <c r="I29" s="354"/>
      <c r="J29" s="240"/>
      <c r="K29" s="222" t="s">
        <v>33</v>
      </c>
      <c r="L29" s="222"/>
      <c r="M29" s="222"/>
      <c r="N29" s="241"/>
    </row>
    <row r="30" spans="1:14" ht="11.25">
      <c r="A30" s="221"/>
      <c r="B30" s="222" t="s">
        <v>5</v>
      </c>
      <c r="C30" s="354" t="s">
        <v>92</v>
      </c>
      <c r="D30" s="354"/>
      <c r="E30" s="354"/>
      <c r="F30" s="296" t="s">
        <v>28</v>
      </c>
      <c r="G30" s="354" t="s">
        <v>68</v>
      </c>
      <c r="H30" s="354"/>
      <c r="I30" s="354"/>
      <c r="J30" s="242"/>
      <c r="K30" s="222" t="s">
        <v>33</v>
      </c>
      <c r="L30" s="222"/>
      <c r="M30" s="222"/>
      <c r="N30" s="229"/>
    </row>
    <row r="31" spans="1:14" ht="11.25">
      <c r="A31" s="221"/>
      <c r="B31" s="222" t="s">
        <v>5</v>
      </c>
      <c r="C31" s="413"/>
      <c r="D31" s="413"/>
      <c r="E31" s="413"/>
      <c r="F31" s="284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2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2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2" t="s">
        <v>5</v>
      </c>
      <c r="C34" s="430"/>
      <c r="D34" s="430"/>
      <c r="E34" s="430"/>
      <c r="F34" s="284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2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2"/>
      <c r="C36" s="402"/>
      <c r="D36" s="402"/>
      <c r="E36" s="402"/>
      <c r="F36" s="284"/>
      <c r="G36" s="402"/>
      <c r="H36" s="402"/>
      <c r="I36" s="402"/>
      <c r="J36" s="244">
        <f>J28+J29+J30+J31+J32+J33+J34+J35</f>
        <v>0</v>
      </c>
      <c r="K36" s="222"/>
      <c r="L36" s="222"/>
      <c r="M36" s="245"/>
      <c r="N36" s="246"/>
    </row>
    <row r="37" spans="1:14" ht="11.25">
      <c r="A37" s="221"/>
      <c r="B37" s="222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3600</v>
      </c>
      <c r="N37" s="432"/>
    </row>
    <row r="38" spans="1:18" ht="11.25">
      <c r="A38" s="221"/>
      <c r="B38" s="222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2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0</v>
      </c>
      <c r="N39" s="434"/>
      <c r="P39" s="402"/>
      <c r="Q39" s="402"/>
    </row>
    <row r="40" spans="1:17" ht="11.25">
      <c r="A40" s="221"/>
      <c r="B40" s="25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303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303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303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3600</v>
      </c>
      <c r="N43" s="423"/>
      <c r="O43" s="258"/>
      <c r="P43" s="256"/>
      <c r="Q43" s="227"/>
    </row>
    <row r="44" spans="1:17" ht="11.25">
      <c r="A44" s="221"/>
      <c r="B44" s="303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303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303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303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303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303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303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303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303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303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304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2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4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2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3" t="s">
        <v>55</v>
      </c>
      <c r="C58" s="413"/>
      <c r="D58" s="413"/>
      <c r="E58" s="413"/>
      <c r="F58" s="413"/>
      <c r="G58" s="413"/>
      <c r="H58" s="222"/>
      <c r="I58" s="413" t="s">
        <v>165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2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7" t="s">
        <v>57</v>
      </c>
      <c r="C60" s="417"/>
      <c r="D60" s="417"/>
      <c r="E60" s="417"/>
      <c r="F60" s="417"/>
      <c r="G60" s="417"/>
      <c r="H60" s="222"/>
      <c r="I60" s="418" t="s">
        <v>70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2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3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2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27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95"/>
      <c r="M4" s="295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295" t="s">
        <v>2</v>
      </c>
      <c r="M5" s="295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29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M42</f>
        <v>6500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300"/>
      <c r="B11" s="357">
        <f>$M$9</f>
        <v>6500</v>
      </c>
      <c r="C11" s="357"/>
      <c r="D11" s="358" t="s">
        <v>164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360" t="s">
        <v>162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11.25">
      <c r="A15" s="5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1"/>
    </row>
    <row r="16" spans="1:16" ht="11.25">
      <c r="A16" s="5"/>
      <c r="B16" s="6" t="s">
        <v>11</v>
      </c>
      <c r="C16" s="6"/>
      <c r="D16" s="6"/>
      <c r="E16" s="21">
        <v>27</v>
      </c>
      <c r="F16" s="296" t="s">
        <v>5</v>
      </c>
      <c r="G16" s="354" t="s">
        <v>61</v>
      </c>
      <c r="H16" s="354"/>
      <c r="I16" s="296" t="s">
        <v>12</v>
      </c>
      <c r="J16" s="21">
        <v>29</v>
      </c>
      <c r="K16" s="296" t="s">
        <v>13</v>
      </c>
      <c r="L16" s="354" t="s">
        <v>61</v>
      </c>
      <c r="M16" s="354"/>
      <c r="N16" s="13">
        <v>2016</v>
      </c>
      <c r="P16" s="22"/>
    </row>
    <row r="17" spans="1:14" ht="12" thickBot="1">
      <c r="A17" s="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</row>
    <row r="18" spans="1:22" ht="12" thickBot="1">
      <c r="A18" s="5"/>
      <c r="B18" s="345" t="s">
        <v>14</v>
      </c>
      <c r="C18" s="346"/>
      <c r="D18" s="23"/>
      <c r="E18" s="347" t="s">
        <v>15</v>
      </c>
      <c r="F18" s="348"/>
      <c r="G18" s="349"/>
      <c r="H18" s="23" t="s">
        <v>16</v>
      </c>
      <c r="I18" s="347" t="s">
        <v>17</v>
      </c>
      <c r="J18" s="349"/>
      <c r="K18" s="23"/>
      <c r="L18" s="347" t="s">
        <v>18</v>
      </c>
      <c r="M18" s="349"/>
      <c r="N18" s="23"/>
      <c r="V18" s="4" t="s">
        <v>10</v>
      </c>
    </row>
    <row r="19" spans="1:17" ht="11.25">
      <c r="A19" s="5"/>
      <c r="B19" s="364" t="s">
        <v>19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Q19" s="4" t="s">
        <v>10</v>
      </c>
    </row>
    <row r="20" spans="1:17" ht="12.75" customHeight="1">
      <c r="A20" s="5"/>
      <c r="B20" s="366"/>
      <c r="C20" s="367"/>
      <c r="D20" s="367"/>
      <c r="E20" s="368"/>
      <c r="F20" s="350"/>
      <c r="G20" s="369"/>
      <c r="H20" s="369"/>
      <c r="I20" s="370"/>
      <c r="J20" s="350"/>
      <c r="K20" s="370"/>
      <c r="L20" s="350"/>
      <c r="M20" s="369"/>
      <c r="N20" s="351"/>
      <c r="Q20" s="4" t="s">
        <v>10</v>
      </c>
    </row>
    <row r="21" spans="1:14" ht="11.25">
      <c r="A21" s="5"/>
      <c r="B21" s="371" t="s">
        <v>20</v>
      </c>
      <c r="C21" s="372"/>
      <c r="D21" s="372"/>
      <c r="E21" s="373"/>
      <c r="F21" s="371" t="s">
        <v>21</v>
      </c>
      <c r="G21" s="372"/>
      <c r="H21" s="372"/>
      <c r="I21" s="373"/>
      <c r="J21" s="371" t="s">
        <v>22</v>
      </c>
      <c r="K21" s="373"/>
      <c r="L21" s="371" t="s">
        <v>23</v>
      </c>
      <c r="M21" s="372"/>
      <c r="N21" s="37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296"/>
      <c r="F23" s="354" t="s">
        <v>26</v>
      </c>
      <c r="G23" s="354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5">
        <v>2</v>
      </c>
      <c r="E24" s="296" t="s">
        <v>28</v>
      </c>
      <c r="F24" s="375">
        <v>2500</v>
      </c>
      <c r="G24" s="376"/>
      <c r="H24" s="6" t="s">
        <v>29</v>
      </c>
      <c r="I24" s="6"/>
      <c r="J24" s="11"/>
      <c r="K24" s="6"/>
      <c r="L24" s="6"/>
      <c r="M24" s="377"/>
      <c r="N24" s="378"/>
    </row>
    <row r="25" spans="1:14" ht="11.25">
      <c r="A25" s="5"/>
      <c r="B25" s="6" t="s">
        <v>30</v>
      </c>
      <c r="C25" s="6"/>
      <c r="D25" s="25">
        <v>1</v>
      </c>
      <c r="E25" s="296" t="s">
        <v>28</v>
      </c>
      <c r="F25" s="375">
        <v>1500</v>
      </c>
      <c r="G25" s="376"/>
      <c r="H25" s="6" t="s">
        <v>29</v>
      </c>
      <c r="I25" s="6"/>
      <c r="J25" s="11"/>
      <c r="K25" s="6" t="s">
        <v>31</v>
      </c>
      <c r="L25" s="6"/>
      <c r="M25" s="379">
        <f>D24*F24+D25*F25</f>
        <v>6500</v>
      </c>
      <c r="N25" s="380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354" t="s">
        <v>68</v>
      </c>
      <c r="D27" s="354"/>
      <c r="E27" s="354"/>
      <c r="F27" s="296" t="s">
        <v>28</v>
      </c>
      <c r="G27" s="354" t="s">
        <v>149</v>
      </c>
      <c r="H27" s="354"/>
      <c r="I27" s="354"/>
      <c r="J27" s="26"/>
      <c r="K27" s="6" t="s">
        <v>33</v>
      </c>
      <c r="L27" s="6"/>
      <c r="M27" s="6"/>
      <c r="N27" s="27"/>
    </row>
    <row r="28" spans="1:14" ht="11.25">
      <c r="A28" s="5"/>
      <c r="B28" s="6" t="s">
        <v>5</v>
      </c>
      <c r="C28" s="354" t="s">
        <v>149</v>
      </c>
      <c r="D28" s="354"/>
      <c r="E28" s="354"/>
      <c r="F28" s="296" t="s">
        <v>28</v>
      </c>
      <c r="G28" s="354" t="s">
        <v>92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92</v>
      </c>
      <c r="D29" s="354"/>
      <c r="E29" s="354"/>
      <c r="F29" s="296" t="s">
        <v>28</v>
      </c>
      <c r="G29" s="354" t="s">
        <v>68</v>
      </c>
      <c r="H29" s="354"/>
      <c r="I29" s="354"/>
      <c r="J29" s="28"/>
      <c r="K29" s="6" t="s">
        <v>33</v>
      </c>
      <c r="L29" s="6"/>
      <c r="M29" s="6"/>
      <c r="N29" s="13"/>
    </row>
    <row r="30" spans="1:14" ht="11.25">
      <c r="A30" s="5"/>
      <c r="B30" s="6" t="s">
        <v>5</v>
      </c>
      <c r="C30" s="354"/>
      <c r="D30" s="354"/>
      <c r="E30" s="354"/>
      <c r="F30" s="296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F31" s="296" t="s">
        <v>28</v>
      </c>
      <c r="G31" s="369"/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296" t="s">
        <v>28</v>
      </c>
      <c r="G32" s="354"/>
      <c r="H32" s="354"/>
      <c r="I32" s="354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54"/>
      <c r="D33" s="354"/>
      <c r="E33" s="354"/>
      <c r="F33" s="296" t="s">
        <v>28</v>
      </c>
      <c r="G33" s="369"/>
      <c r="H33" s="369"/>
      <c r="I33" s="369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296" t="s">
        <v>28</v>
      </c>
      <c r="G34" s="354"/>
      <c r="H34" s="354"/>
      <c r="I34" s="354"/>
      <c r="J34" s="29"/>
      <c r="K34" s="6" t="s">
        <v>33</v>
      </c>
      <c r="L34" s="6"/>
      <c r="M34" s="6"/>
      <c r="N34" s="13"/>
    </row>
    <row r="35" spans="1:14" ht="11.25">
      <c r="A35" s="5"/>
      <c r="B35" s="6"/>
      <c r="C35" s="345"/>
      <c r="D35" s="345"/>
      <c r="E35" s="345"/>
      <c r="F35" s="296" t="s">
        <v>28</v>
      </c>
      <c r="G35" s="345"/>
      <c r="H35" s="345"/>
      <c r="I35" s="345"/>
      <c r="J35" s="30">
        <f>J27+J28+J29+J30+J31+J32+J34</f>
        <v>0</v>
      </c>
      <c r="K35" s="6"/>
      <c r="L35" s="6"/>
      <c r="M35" s="31"/>
      <c r="N35" s="32"/>
    </row>
    <row r="36" spans="1:14" ht="11.25">
      <c r="A36" s="5"/>
      <c r="B36" s="6"/>
      <c r="C36" s="6"/>
      <c r="D36" s="6"/>
      <c r="E36" s="6"/>
      <c r="F36" s="6"/>
      <c r="G36" s="6"/>
      <c r="H36" s="345" t="s">
        <v>34</v>
      </c>
      <c r="I36" s="345"/>
      <c r="J36" s="33">
        <v>1.3</v>
      </c>
      <c r="K36" s="6"/>
      <c r="L36" s="301"/>
      <c r="M36" s="379">
        <f>M25</f>
        <v>6500</v>
      </c>
      <c r="N36" s="380"/>
    </row>
    <row r="37" spans="1:18" ht="11.25">
      <c r="A37" s="5"/>
      <c r="B37" s="6" t="s">
        <v>35</v>
      </c>
      <c r="C37" s="6"/>
      <c r="D37" s="6"/>
      <c r="E37" s="6"/>
      <c r="F37" s="6"/>
      <c r="G37" s="6"/>
      <c r="H37" s="296"/>
      <c r="I37" s="296"/>
      <c r="J37" s="33"/>
      <c r="K37" s="6"/>
      <c r="L37" s="302" t="s">
        <v>36</v>
      </c>
      <c r="M37" s="381">
        <v>1</v>
      </c>
      <c r="N37" s="382"/>
      <c r="R37" s="4" t="s">
        <v>37</v>
      </c>
    </row>
    <row r="38" spans="1:17" ht="11.25">
      <c r="A38" s="5"/>
      <c r="B38" s="6"/>
      <c r="C38" s="6"/>
      <c r="D38" s="6"/>
      <c r="E38" s="6"/>
      <c r="F38" s="6"/>
      <c r="G38" s="383"/>
      <c r="H38" s="383"/>
      <c r="I38" s="383"/>
      <c r="J38" s="383"/>
      <c r="K38" s="383" t="s">
        <v>38</v>
      </c>
      <c r="L38" s="384"/>
      <c r="M38" s="381">
        <v>0</v>
      </c>
      <c r="N38" s="382"/>
      <c r="P38" s="345"/>
      <c r="Q38" s="345"/>
    </row>
    <row r="39" spans="1:17" ht="11.25">
      <c r="A39" s="5"/>
      <c r="B39" s="37"/>
      <c r="C39" s="38" t="s">
        <v>39</v>
      </c>
      <c r="D39" s="39"/>
      <c r="E39" s="39"/>
      <c r="F39" s="39"/>
      <c r="G39" s="40"/>
      <c r="H39" s="41"/>
      <c r="I39" s="41"/>
      <c r="J39" s="42"/>
      <c r="K39" s="42"/>
      <c r="L39" s="302" t="s">
        <v>32</v>
      </c>
      <c r="M39" s="375">
        <f>J35*J36</f>
        <v>0</v>
      </c>
      <c r="N39" s="385"/>
      <c r="P39" s="43"/>
      <c r="Q39" s="6"/>
    </row>
    <row r="40" spans="1:17" ht="11.25">
      <c r="A40" s="5"/>
      <c r="B40" s="44"/>
      <c r="C40" s="7"/>
      <c r="D40" s="6"/>
      <c r="E40" s="6"/>
      <c r="F40" s="6"/>
      <c r="G40" s="45"/>
      <c r="H40" s="41"/>
      <c r="I40" s="41"/>
      <c r="J40" s="42"/>
      <c r="K40" s="42"/>
      <c r="L40" s="302" t="s">
        <v>40</v>
      </c>
      <c r="M40" s="375"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02" t="s">
        <v>41</v>
      </c>
      <c r="M41" s="375">
        <v>0</v>
      </c>
      <c r="N41" s="385"/>
      <c r="P41" s="43"/>
      <c r="Q41" s="6"/>
    </row>
    <row r="42" spans="1:17" ht="11.25">
      <c r="A42" s="5"/>
      <c r="B42" s="44" t="s">
        <v>42</v>
      </c>
      <c r="C42" s="6"/>
      <c r="D42" s="6"/>
      <c r="E42" s="301"/>
      <c r="F42" s="386">
        <v>0</v>
      </c>
      <c r="G42" s="387"/>
      <c r="H42" s="302"/>
      <c r="I42" s="302"/>
      <c r="J42" s="302"/>
      <c r="K42" s="6" t="s">
        <v>43</v>
      </c>
      <c r="L42" s="301"/>
      <c r="M42" s="355">
        <f>SUM(M36+M38+M39)+M40+M41</f>
        <v>6500</v>
      </c>
      <c r="N42" s="356"/>
      <c r="O42" s="46"/>
      <c r="P42" s="43"/>
      <c r="Q42" s="11"/>
    </row>
    <row r="43" spans="1:17" ht="11.25">
      <c r="A43" s="5"/>
      <c r="B43" s="44" t="s">
        <v>44</v>
      </c>
      <c r="C43" s="6"/>
      <c r="D43" s="6"/>
      <c r="E43" s="301"/>
      <c r="F43" s="388">
        <v>0</v>
      </c>
      <c r="G43" s="389"/>
      <c r="H43" s="302"/>
      <c r="I43" s="302"/>
      <c r="J43" s="302"/>
      <c r="K43" s="6" t="s">
        <v>45</v>
      </c>
      <c r="L43" s="301"/>
      <c r="M43" s="355"/>
      <c r="N43" s="356"/>
      <c r="P43" s="43"/>
      <c r="Q43" s="11"/>
    </row>
    <row r="44" spans="1:17" ht="11.25">
      <c r="A44" s="5"/>
      <c r="B44" s="44" t="s">
        <v>46</v>
      </c>
      <c r="C44" s="6"/>
      <c r="D44" s="6"/>
      <c r="E44" s="301"/>
      <c r="F44" s="390">
        <f>F42+F43</f>
        <v>0</v>
      </c>
      <c r="G44" s="391"/>
      <c r="H44" s="302"/>
      <c r="I44" s="302"/>
      <c r="J44" s="302"/>
      <c r="K44" s="6"/>
      <c r="L44" s="301"/>
      <c r="M44" s="47"/>
      <c r="N44" s="48"/>
      <c r="P44" s="43"/>
      <c r="Q44" s="49"/>
    </row>
    <row r="45" spans="1:17" ht="11.25">
      <c r="A45" s="5"/>
      <c r="B45" s="44" t="s">
        <v>47</v>
      </c>
      <c r="C45" s="6"/>
      <c r="D45" s="6"/>
      <c r="E45" s="301"/>
      <c r="F45" s="388">
        <v>0</v>
      </c>
      <c r="G45" s="389"/>
      <c r="H45" s="302"/>
      <c r="I45" s="302"/>
      <c r="J45" s="302"/>
      <c r="K45" s="6"/>
      <c r="L45" s="301"/>
      <c r="M45" s="47"/>
      <c r="N45" s="48"/>
      <c r="P45" s="43"/>
      <c r="Q45" s="11"/>
    </row>
    <row r="46" spans="1:17" ht="11.25">
      <c r="A46" s="5"/>
      <c r="B46" s="44" t="s">
        <v>46</v>
      </c>
      <c r="C46" s="6"/>
      <c r="D46" s="6"/>
      <c r="E46" s="301"/>
      <c r="F46" s="390">
        <f>F44+F45</f>
        <v>0</v>
      </c>
      <c r="G46" s="391"/>
      <c r="H46" s="302"/>
      <c r="I46" s="302"/>
      <c r="J46" s="302"/>
      <c r="K46" s="6"/>
      <c r="L46" s="301"/>
      <c r="M46" s="47"/>
      <c r="N46" s="48"/>
      <c r="P46" s="43"/>
      <c r="Q46" s="11"/>
    </row>
    <row r="47" spans="1:17" ht="11.25">
      <c r="A47" s="5"/>
      <c r="B47" s="44" t="s">
        <v>32</v>
      </c>
      <c r="C47" s="6"/>
      <c r="D47" s="6"/>
      <c r="E47" s="301"/>
      <c r="F47" s="386">
        <v>0</v>
      </c>
      <c r="G47" s="387"/>
      <c r="H47" s="6"/>
      <c r="I47" s="37" t="s">
        <v>48</v>
      </c>
      <c r="J47" s="39"/>
      <c r="K47" s="39"/>
      <c r="L47" s="39"/>
      <c r="M47" s="39"/>
      <c r="N47" s="50"/>
      <c r="P47" s="43"/>
      <c r="Q47" s="11"/>
    </row>
    <row r="48" spans="1:17" ht="11.25">
      <c r="A48" s="5"/>
      <c r="B48" s="44" t="s">
        <v>49</v>
      </c>
      <c r="C48" s="6"/>
      <c r="D48" s="6"/>
      <c r="E48" s="301"/>
      <c r="F48" s="388">
        <v>0</v>
      </c>
      <c r="G48" s="389"/>
      <c r="H48" s="6"/>
      <c r="I48" s="51"/>
      <c r="J48" s="52"/>
      <c r="K48" s="52"/>
      <c r="L48" s="52"/>
      <c r="M48" s="52"/>
      <c r="N48" s="53"/>
      <c r="P48" s="6"/>
      <c r="Q48" s="6"/>
    </row>
    <row r="49" spans="1:17" ht="11.25">
      <c r="A49" s="5"/>
      <c r="B49" s="44" t="s">
        <v>41</v>
      </c>
      <c r="C49" s="6"/>
      <c r="D49" s="6"/>
      <c r="E49" s="301" t="s">
        <v>50</v>
      </c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51</v>
      </c>
      <c r="C50" s="6"/>
      <c r="D50" s="6"/>
      <c r="E50" s="301"/>
      <c r="F50" s="388">
        <v>0</v>
      </c>
      <c r="G50" s="389"/>
      <c r="H50" s="54"/>
      <c r="I50" s="51"/>
      <c r="J50" s="52"/>
      <c r="K50" s="52"/>
      <c r="L50" s="52"/>
      <c r="M50" s="52"/>
      <c r="N50" s="53"/>
      <c r="P50" s="345"/>
      <c r="Q50" s="345"/>
    </row>
    <row r="51" spans="1:17" ht="11.25">
      <c r="A51" s="5"/>
      <c r="B51" s="44" t="s">
        <v>45</v>
      </c>
      <c r="C51" s="6"/>
      <c r="D51" s="6"/>
      <c r="E51" s="301"/>
      <c r="F51" s="388">
        <f>SUM(F46:G50)</f>
        <v>0</v>
      </c>
      <c r="G51" s="389"/>
      <c r="H51" s="6"/>
      <c r="I51" s="51"/>
      <c r="J51" s="52"/>
      <c r="K51" s="52"/>
      <c r="L51" s="52"/>
      <c r="M51" s="52"/>
      <c r="N51" s="53"/>
      <c r="P51" s="43"/>
      <c r="Q51" s="6"/>
    </row>
    <row r="52" spans="1:17" ht="11.25">
      <c r="A52" s="5"/>
      <c r="B52" s="44" t="s">
        <v>52</v>
      </c>
      <c r="C52" s="6"/>
      <c r="D52" s="6"/>
      <c r="E52" s="301"/>
      <c r="F52" s="392">
        <v>0</v>
      </c>
      <c r="G52" s="393"/>
      <c r="H52" s="6"/>
      <c r="I52" s="55"/>
      <c r="J52" s="29"/>
      <c r="K52" s="29"/>
      <c r="L52" s="29"/>
      <c r="M52" s="29"/>
      <c r="N52" s="56"/>
      <c r="P52" s="43"/>
      <c r="Q52" s="6"/>
    </row>
    <row r="53" spans="1:17" ht="12" thickBot="1">
      <c r="A53" s="5"/>
      <c r="B53" s="57" t="s">
        <v>46</v>
      </c>
      <c r="C53" s="28"/>
      <c r="D53" s="28"/>
      <c r="E53" s="58"/>
      <c r="F53" s="394">
        <f>+F51+F52</f>
        <v>0</v>
      </c>
      <c r="G53" s="395"/>
      <c r="H53" s="6"/>
      <c r="I53" s="59"/>
      <c r="J53" s="29"/>
      <c r="K53" s="29"/>
      <c r="L53" s="29"/>
      <c r="M53" s="29"/>
      <c r="N53" s="56"/>
      <c r="P53" s="43"/>
      <c r="Q53" s="11"/>
    </row>
    <row r="54" spans="1:17" ht="11.25">
      <c r="A54" s="5"/>
      <c r="B54" s="345" t="s">
        <v>53</v>
      </c>
      <c r="C54" s="345"/>
      <c r="D54" s="345"/>
      <c r="E54" s="345"/>
      <c r="F54" s="345"/>
      <c r="G54" s="345"/>
      <c r="H54" s="6"/>
      <c r="I54" s="345" t="s">
        <v>54</v>
      </c>
      <c r="J54" s="345"/>
      <c r="K54" s="345"/>
      <c r="L54" s="345"/>
      <c r="M54" s="345"/>
      <c r="N54" s="346"/>
      <c r="P54" s="43"/>
      <c r="Q54" s="11"/>
    </row>
    <row r="55" spans="1:17" ht="1.5" customHeight="1">
      <c r="A55" s="5"/>
      <c r="B55" s="296"/>
      <c r="C55" s="296"/>
      <c r="D55" s="296"/>
      <c r="E55" s="296"/>
      <c r="F55" s="296"/>
      <c r="G55" s="296"/>
      <c r="H55" s="6"/>
      <c r="I55" s="296"/>
      <c r="J55" s="296"/>
      <c r="K55" s="296"/>
      <c r="L55" s="296"/>
      <c r="M55" s="296"/>
      <c r="N55" s="299"/>
      <c r="P55" s="43"/>
      <c r="Q55" s="11"/>
    </row>
    <row r="56" spans="1:17" ht="11.25" customHeight="1" hidden="1">
      <c r="A56" s="5"/>
      <c r="B56" s="345"/>
      <c r="C56" s="345"/>
      <c r="D56" s="345"/>
      <c r="E56" s="345"/>
      <c r="F56" s="345"/>
      <c r="G56" s="345"/>
      <c r="H56" s="6"/>
      <c r="I56" s="6"/>
      <c r="J56" s="6"/>
      <c r="K56" s="6"/>
      <c r="L56" s="6"/>
      <c r="M56" s="6"/>
      <c r="N56" s="13"/>
      <c r="P56" s="43"/>
      <c r="Q56" s="11"/>
    </row>
    <row r="57" spans="1:17" ht="16.5" customHeight="1">
      <c r="A57" s="5"/>
      <c r="B57" s="354" t="s">
        <v>55</v>
      </c>
      <c r="C57" s="354"/>
      <c r="D57" s="354"/>
      <c r="E57" s="354"/>
      <c r="F57" s="354"/>
      <c r="G57" s="354"/>
      <c r="H57" s="6"/>
      <c r="I57" s="354" t="s">
        <v>79</v>
      </c>
      <c r="J57" s="354"/>
      <c r="K57" s="354"/>
      <c r="L57" s="354"/>
      <c r="M57" s="354"/>
      <c r="N57" s="398"/>
      <c r="P57" s="43"/>
      <c r="Q57" s="11"/>
    </row>
    <row r="58" spans="1:17" ht="11.25">
      <c r="A58" s="5"/>
      <c r="B58" s="345" t="s">
        <v>56</v>
      </c>
      <c r="C58" s="345"/>
      <c r="D58" s="345"/>
      <c r="E58" s="345"/>
      <c r="F58" s="345"/>
      <c r="G58" s="345"/>
      <c r="H58" s="6"/>
      <c r="I58" s="345" t="s">
        <v>56</v>
      </c>
      <c r="J58" s="345"/>
      <c r="K58" s="345"/>
      <c r="L58" s="345"/>
      <c r="M58" s="345"/>
      <c r="N58" s="346"/>
      <c r="P58" s="6"/>
      <c r="Q58" s="6"/>
    </row>
    <row r="59" spans="1:17" ht="26.25" customHeight="1">
      <c r="A59" s="5"/>
      <c r="B59" s="399" t="s">
        <v>57</v>
      </c>
      <c r="C59" s="399"/>
      <c r="D59" s="399"/>
      <c r="E59" s="399"/>
      <c r="F59" s="399"/>
      <c r="G59" s="399"/>
      <c r="H59" s="6"/>
      <c r="I59" s="400" t="s">
        <v>78</v>
      </c>
      <c r="J59" s="400"/>
      <c r="K59" s="400"/>
      <c r="L59" s="400"/>
      <c r="M59" s="400"/>
      <c r="N59" s="401"/>
      <c r="P59" s="6"/>
      <c r="Q59" s="6"/>
    </row>
    <row r="60" spans="1:17" ht="2.25" customHeight="1">
      <c r="A60" s="5"/>
      <c r="B60" s="345" t="s">
        <v>58</v>
      </c>
      <c r="C60" s="345"/>
      <c r="D60" s="345"/>
      <c r="E60" s="345"/>
      <c r="F60" s="345"/>
      <c r="G60" s="345"/>
      <c r="H60" s="6"/>
      <c r="I60" s="484"/>
      <c r="J60" s="484"/>
      <c r="K60" s="484"/>
      <c r="L60" s="484"/>
      <c r="M60" s="484"/>
      <c r="N60" s="485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61"/>
      <c r="B62" s="62"/>
      <c r="C62" s="62"/>
      <c r="D62" s="62"/>
      <c r="E62" s="62"/>
      <c r="F62" s="62"/>
      <c r="G62" s="62"/>
      <c r="H62" s="62"/>
      <c r="I62" s="62" t="s">
        <v>59</v>
      </c>
      <c r="J62" s="62">
        <v>7862</v>
      </c>
      <c r="K62" s="62"/>
      <c r="L62" s="63"/>
      <c r="M62" s="64"/>
      <c r="N62" s="65"/>
      <c r="P62" s="6"/>
      <c r="Q62" s="6"/>
    </row>
    <row r="63" spans="14:17" ht="36" customHeight="1">
      <c r="N63" s="4" t="s">
        <v>60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M39" sqref="M39:N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26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95"/>
      <c r="M4" s="295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295" t="s">
        <v>2</v>
      </c>
      <c r="M5" s="295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29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5219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300"/>
      <c r="B11" s="357">
        <f>$M$9</f>
        <v>5219</v>
      </c>
      <c r="C11" s="357"/>
      <c r="D11" s="358" t="s">
        <v>163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162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8"/>
    </row>
    <row r="17" spans="1:16" ht="11.25">
      <c r="A17" s="5"/>
      <c r="B17" s="6" t="s">
        <v>11</v>
      </c>
      <c r="C17" s="6"/>
      <c r="D17" s="6"/>
      <c r="E17" s="21">
        <v>27</v>
      </c>
      <c r="F17" s="296" t="s">
        <v>5</v>
      </c>
      <c r="G17" s="354" t="s">
        <v>61</v>
      </c>
      <c r="H17" s="354"/>
      <c r="I17" s="296" t="s">
        <v>12</v>
      </c>
      <c r="J17" s="21">
        <v>29</v>
      </c>
      <c r="K17" s="296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296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2</v>
      </c>
      <c r="E25" s="296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296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3600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296" t="s">
        <v>28</v>
      </c>
      <c r="G28" s="354" t="s">
        <v>149</v>
      </c>
      <c r="H28" s="354"/>
      <c r="I28" s="354"/>
      <c r="J28" s="26">
        <v>250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149</v>
      </c>
      <c r="D29" s="354"/>
      <c r="E29" s="354"/>
      <c r="F29" s="296" t="s">
        <v>28</v>
      </c>
      <c r="G29" s="354" t="s">
        <v>92</v>
      </c>
      <c r="H29" s="354"/>
      <c r="I29" s="354"/>
      <c r="J29" s="26">
        <v>460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92</v>
      </c>
      <c r="D30" s="354"/>
      <c r="E30" s="354"/>
      <c r="F30" s="296" t="s">
        <v>28</v>
      </c>
      <c r="G30" s="354" t="s">
        <v>68</v>
      </c>
      <c r="H30" s="354"/>
      <c r="I30" s="354"/>
      <c r="J30" s="28">
        <v>260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296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296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296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296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296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296"/>
      <c r="G36" s="345"/>
      <c r="H36" s="345"/>
      <c r="I36" s="345"/>
      <c r="J36" s="30">
        <f>J28+J29+J30+J31+J32+J33+J34+J35</f>
        <v>970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301"/>
      <c r="M37" s="379">
        <f>M26</f>
        <v>3600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296"/>
      <c r="I38" s="296"/>
      <c r="J38" s="33"/>
      <c r="K38" s="6"/>
      <c r="L38" s="302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f>53+65+240</f>
        <v>358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302" t="s">
        <v>32</v>
      </c>
      <c r="M40" s="375">
        <f>J36*J37</f>
        <v>1261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02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302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301"/>
      <c r="F43" s="386">
        <v>0</v>
      </c>
      <c r="G43" s="387"/>
      <c r="H43" s="302"/>
      <c r="I43" s="302"/>
      <c r="J43" s="302"/>
      <c r="K43" s="6" t="s">
        <v>43</v>
      </c>
      <c r="L43" s="301"/>
      <c r="M43" s="355">
        <f>SUM(M37+M39+M40)+M41+M42</f>
        <v>5219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301"/>
      <c r="F44" s="388">
        <v>0</v>
      </c>
      <c r="G44" s="389"/>
      <c r="H44" s="302"/>
      <c r="I44" s="302"/>
      <c r="J44" s="302"/>
      <c r="K44" s="6" t="s">
        <v>45</v>
      </c>
      <c r="L44" s="301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301"/>
      <c r="F45" s="390">
        <f>F43+F44</f>
        <v>0</v>
      </c>
      <c r="G45" s="391"/>
      <c r="H45" s="302"/>
      <c r="I45" s="302"/>
      <c r="J45" s="302"/>
      <c r="K45" s="6"/>
      <c r="L45" s="301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301"/>
      <c r="F46" s="388">
        <v>0</v>
      </c>
      <c r="G46" s="389"/>
      <c r="H46" s="302"/>
      <c r="I46" s="302"/>
      <c r="J46" s="302"/>
      <c r="K46" s="6"/>
      <c r="L46" s="301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301"/>
      <c r="F47" s="390">
        <f>F45+F46</f>
        <v>0</v>
      </c>
      <c r="G47" s="391"/>
      <c r="H47" s="302"/>
      <c r="I47" s="302"/>
      <c r="J47" s="302"/>
      <c r="K47" s="6"/>
      <c r="L47" s="301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301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301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301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301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301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301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296"/>
      <c r="C56" s="296"/>
      <c r="D56" s="296"/>
      <c r="E56" s="296"/>
      <c r="F56" s="296"/>
      <c r="G56" s="296"/>
      <c r="H56" s="6"/>
      <c r="I56" s="296"/>
      <c r="J56" s="296"/>
      <c r="K56" s="296"/>
      <c r="L56" s="296"/>
      <c r="M56" s="296"/>
      <c r="N56" s="299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34">
      <selection activeCell="D11" sqref="D11:N11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25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5"/>
      <c r="M4" s="225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25" t="s">
        <v>2</v>
      </c>
      <c r="M5" s="225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23</v>
      </c>
      <c r="K8" s="231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2200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32"/>
      <c r="B11" s="459">
        <f>$M$9</f>
        <v>2200</v>
      </c>
      <c r="C11" s="460"/>
      <c r="D11" s="461" t="s">
        <v>113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277" t="s">
        <v>148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29"/>
    </row>
    <row r="14" spans="1:14" ht="11.25">
      <c r="A14" s="221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5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7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</row>
    <row r="17" spans="1:16" ht="11.25">
      <c r="A17" s="221"/>
      <c r="B17" s="221" t="s">
        <v>11</v>
      </c>
      <c r="C17" s="222"/>
      <c r="D17" s="222"/>
      <c r="E17" s="236">
        <v>27</v>
      </c>
      <c r="F17" s="231" t="s">
        <v>5</v>
      </c>
      <c r="G17" s="413" t="s">
        <v>61</v>
      </c>
      <c r="H17" s="413"/>
      <c r="I17" s="231" t="s">
        <v>12</v>
      </c>
      <c r="J17" s="236">
        <v>28</v>
      </c>
      <c r="K17" s="231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31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1</v>
      </c>
      <c r="E25" s="231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31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2200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354" t="s">
        <v>63</v>
      </c>
      <c r="D28" s="354"/>
      <c r="E28" s="354"/>
      <c r="F28" s="216" t="s">
        <v>28</v>
      </c>
      <c r="G28" s="354" t="s">
        <v>149</v>
      </c>
      <c r="H28" s="354"/>
      <c r="I28" s="354"/>
      <c r="J28" s="240"/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354" t="s">
        <v>149</v>
      </c>
      <c r="D29" s="354"/>
      <c r="E29" s="354"/>
      <c r="F29" s="216" t="s">
        <v>28</v>
      </c>
      <c r="G29" s="354" t="s">
        <v>157</v>
      </c>
      <c r="H29" s="354"/>
      <c r="I29" s="354"/>
      <c r="J29" s="240"/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354" t="s">
        <v>157</v>
      </c>
      <c r="D30" s="354"/>
      <c r="E30" s="354"/>
      <c r="F30" s="216" t="s">
        <v>28</v>
      </c>
      <c r="G30" s="354" t="s">
        <v>149</v>
      </c>
      <c r="H30" s="354"/>
      <c r="I30" s="354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369" t="s">
        <v>93</v>
      </c>
      <c r="D31" s="369"/>
      <c r="E31" s="369"/>
      <c r="F31" s="216" t="s">
        <v>28</v>
      </c>
      <c r="G31" s="369" t="s">
        <v>93</v>
      </c>
      <c r="H31" s="369"/>
      <c r="I31" s="369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369" t="s">
        <v>149</v>
      </c>
      <c r="D32" s="369"/>
      <c r="E32" s="369"/>
      <c r="F32" s="216" t="s">
        <v>28</v>
      </c>
      <c r="G32" s="369" t="s">
        <v>63</v>
      </c>
      <c r="H32" s="369"/>
      <c r="I32" s="369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31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231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31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31"/>
      <c r="G36" s="402"/>
      <c r="H36" s="402"/>
      <c r="I36" s="402"/>
      <c r="J36" s="244">
        <f>J28+J29+J30+J31+J32+J33+J34+J35</f>
        <v>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48"/>
      <c r="M37" s="431">
        <f>M26</f>
        <v>2200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31"/>
      <c r="I38" s="231"/>
      <c r="J38" s="247"/>
      <c r="K38" s="222"/>
      <c r="L38" s="249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0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49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49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49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48"/>
      <c r="F43" s="426">
        <v>0</v>
      </c>
      <c r="G43" s="427"/>
      <c r="H43" s="249"/>
      <c r="I43" s="249"/>
      <c r="J43" s="249"/>
      <c r="K43" s="222" t="s">
        <v>43</v>
      </c>
      <c r="L43" s="248"/>
      <c r="M43" s="422">
        <f>SUM(M37+M39+M40)+M41+M42</f>
        <v>2200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48"/>
      <c r="F44" s="420">
        <v>0</v>
      </c>
      <c r="G44" s="421"/>
      <c r="H44" s="249"/>
      <c r="I44" s="249"/>
      <c r="J44" s="249"/>
      <c r="K44" s="222" t="s">
        <v>45</v>
      </c>
      <c r="L44" s="248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48"/>
      <c r="F45" s="424">
        <f>F43+F44</f>
        <v>0</v>
      </c>
      <c r="G45" s="425"/>
      <c r="H45" s="249"/>
      <c r="I45" s="249"/>
      <c r="J45" s="249"/>
      <c r="K45" s="222"/>
      <c r="L45" s="248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48"/>
      <c r="F46" s="420">
        <v>0</v>
      </c>
      <c r="G46" s="421"/>
      <c r="H46" s="249"/>
      <c r="I46" s="249"/>
      <c r="J46" s="249"/>
      <c r="K46" s="222"/>
      <c r="L46" s="248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48"/>
      <c r="F47" s="424">
        <f>F45+F46</f>
        <v>0</v>
      </c>
      <c r="G47" s="425"/>
      <c r="H47" s="249"/>
      <c r="I47" s="249"/>
      <c r="J47" s="249"/>
      <c r="K47" s="222"/>
      <c r="L47" s="248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48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48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48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48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48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48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2"/>
      <c r="C56" s="231"/>
      <c r="D56" s="231"/>
      <c r="E56" s="231"/>
      <c r="F56" s="231"/>
      <c r="G56" s="231"/>
      <c r="H56" s="222"/>
      <c r="I56" s="231"/>
      <c r="J56" s="231"/>
      <c r="K56" s="231"/>
      <c r="L56" s="231"/>
      <c r="M56" s="231"/>
      <c r="N56" s="271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160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161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/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22">
      <selection activeCell="M39" sqref="M39:N39"/>
    </sheetView>
  </sheetViews>
  <sheetFormatPr defaultColWidth="6.7109375" defaultRowHeight="15"/>
  <cols>
    <col min="1" max="1" width="0.42578125" style="157" hidden="1" customWidth="1"/>
    <col min="2" max="2" width="6.7109375" style="157" customWidth="1"/>
    <col min="3" max="3" width="8.140625" style="157" customWidth="1"/>
    <col min="4" max="6" width="6.7109375" style="157" customWidth="1"/>
    <col min="7" max="7" width="6.28125" style="157" customWidth="1"/>
    <col min="8" max="8" width="3.28125" style="157" customWidth="1"/>
    <col min="9" max="9" width="9.00390625" style="157" customWidth="1"/>
    <col min="10" max="10" width="8.140625" style="157" customWidth="1"/>
    <col min="11" max="11" width="4.00390625" style="157" customWidth="1"/>
    <col min="12" max="12" width="7.00390625" style="157" customWidth="1"/>
    <col min="13" max="13" width="5.28125" style="157" bestFit="1" customWidth="1"/>
    <col min="14" max="14" width="16.28125" style="157" customWidth="1"/>
    <col min="15" max="15" width="8.140625" style="157" bestFit="1" customWidth="1"/>
    <col min="16" max="16" width="9.28125" style="157" bestFit="1" customWidth="1"/>
    <col min="17" max="17" width="10.28125" style="157" bestFit="1" customWidth="1"/>
    <col min="18" max="16384" width="6.7109375" style="157" customWidth="1"/>
  </cols>
  <sheetData>
    <row r="1" spans="1:14" ht="11.25">
      <c r="A1" s="154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11.25">
      <c r="A2" s="158"/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60" t="s">
        <v>0</v>
      </c>
      <c r="M2" s="491">
        <v>24</v>
      </c>
      <c r="N2" s="492"/>
    </row>
    <row r="3" spans="1:14" ht="11.25">
      <c r="A3" s="158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493"/>
      <c r="M3" s="494"/>
      <c r="N3" s="161">
        <v>7862</v>
      </c>
    </row>
    <row r="4" spans="1:14" ht="11.25">
      <c r="A4" s="158"/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2"/>
      <c r="M4" s="162"/>
      <c r="N4" s="163" t="s">
        <v>1</v>
      </c>
    </row>
    <row r="5" spans="1:14" ht="11.25">
      <c r="A5" s="158"/>
      <c r="B5" s="158"/>
      <c r="C5" s="159"/>
      <c r="D5" s="159"/>
      <c r="E5" s="159"/>
      <c r="F5" s="159"/>
      <c r="G5" s="164"/>
      <c r="H5" s="159"/>
      <c r="I5" s="159"/>
      <c r="J5" s="159"/>
      <c r="K5" s="159"/>
      <c r="L5" s="162" t="s">
        <v>2</v>
      </c>
      <c r="M5" s="162"/>
      <c r="N5" s="165"/>
    </row>
    <row r="6" spans="1:14" ht="11.25">
      <c r="A6" s="158"/>
      <c r="B6" s="158"/>
      <c r="C6" s="159"/>
      <c r="D6" s="159"/>
      <c r="E6" s="159"/>
      <c r="F6" s="159"/>
      <c r="G6" s="164" t="s">
        <v>3</v>
      </c>
      <c r="H6" s="159"/>
      <c r="I6" s="159"/>
      <c r="J6" s="159"/>
      <c r="K6" s="159"/>
      <c r="L6" s="159"/>
      <c r="M6" s="159"/>
      <c r="N6" s="166"/>
    </row>
    <row r="7" spans="1:14" ht="11.25">
      <c r="A7" s="158"/>
      <c r="B7" s="158"/>
      <c r="C7" s="159"/>
      <c r="D7" s="159"/>
      <c r="E7" s="159"/>
      <c r="F7" s="164"/>
      <c r="G7" s="164"/>
      <c r="H7" s="159"/>
      <c r="I7" s="159"/>
      <c r="J7" s="159"/>
      <c r="K7" s="159"/>
      <c r="L7" s="159"/>
      <c r="M7" s="159"/>
      <c r="N7" s="166"/>
    </row>
    <row r="8" spans="1:14" ht="12" thickBot="1">
      <c r="A8" s="158"/>
      <c r="B8" s="158"/>
      <c r="C8" s="159"/>
      <c r="D8" s="159"/>
      <c r="E8" s="159"/>
      <c r="F8" s="159"/>
      <c r="G8" s="159" t="s">
        <v>4</v>
      </c>
      <c r="H8" s="159"/>
      <c r="I8" s="159"/>
      <c r="J8" s="167">
        <v>22</v>
      </c>
      <c r="K8" s="168" t="s">
        <v>5</v>
      </c>
      <c r="L8" s="495" t="s">
        <v>61</v>
      </c>
      <c r="M8" s="495"/>
      <c r="N8" s="166">
        <v>2016</v>
      </c>
    </row>
    <row r="9" spans="1:14" ht="11.25">
      <c r="A9" s="158"/>
      <c r="B9" s="158"/>
      <c r="C9" s="159"/>
      <c r="D9" s="159"/>
      <c r="E9" s="159"/>
      <c r="F9" s="159"/>
      <c r="G9" s="159"/>
      <c r="H9" s="159"/>
      <c r="I9" s="159"/>
      <c r="J9" s="159"/>
      <c r="K9" s="496" t="s">
        <v>6</v>
      </c>
      <c r="L9" s="496"/>
      <c r="M9" s="355">
        <f>M43</f>
        <v>7414.5</v>
      </c>
      <c r="N9" s="356"/>
    </row>
    <row r="10" spans="1:14" ht="13.5" customHeight="1">
      <c r="A10" s="158"/>
      <c r="B10" s="158" t="s">
        <v>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6"/>
    </row>
    <row r="11" spans="1:14" ht="11.25">
      <c r="A11" s="169"/>
      <c r="B11" s="488">
        <f>$M$9</f>
        <v>7414.5</v>
      </c>
      <c r="C11" s="357"/>
      <c r="D11" s="489" t="s">
        <v>156</v>
      </c>
      <c r="E11" s="489"/>
      <c r="F11" s="489"/>
      <c r="G11" s="489"/>
      <c r="H11" s="489"/>
      <c r="I11" s="489"/>
      <c r="J11" s="489"/>
      <c r="K11" s="489"/>
      <c r="L11" s="489"/>
      <c r="M11" s="489"/>
      <c r="N11" s="490"/>
    </row>
    <row r="12" spans="1:20" ht="11.25">
      <c r="A12" s="158"/>
      <c r="B12" s="158" t="s">
        <v>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6"/>
      <c r="P12" s="157" t="s">
        <v>9</v>
      </c>
      <c r="T12" s="157" t="s">
        <v>10</v>
      </c>
    </row>
    <row r="13" spans="1:14" ht="11.25">
      <c r="A13" s="158"/>
      <c r="B13" s="532" t="s">
        <v>152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</row>
    <row r="14" spans="1:14" ht="11.25">
      <c r="A14" s="158"/>
      <c r="B14" s="532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4"/>
    </row>
    <row r="15" spans="1:14" ht="3.75" customHeight="1">
      <c r="A15" s="158"/>
      <c r="B15" s="497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9"/>
    </row>
    <row r="16" spans="1:14" ht="11.25">
      <c r="A16" s="158"/>
      <c r="B16" s="211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</row>
    <row r="17" spans="1:16" ht="11.25">
      <c r="A17" s="158"/>
      <c r="B17" s="158" t="s">
        <v>11</v>
      </c>
      <c r="C17" s="159"/>
      <c r="D17" s="159"/>
      <c r="E17" s="172">
        <v>27</v>
      </c>
      <c r="F17" s="168" t="s">
        <v>5</v>
      </c>
      <c r="G17" s="495" t="s">
        <v>61</v>
      </c>
      <c r="H17" s="495"/>
      <c r="I17" s="168" t="s">
        <v>12</v>
      </c>
      <c r="J17" s="172">
        <v>30</v>
      </c>
      <c r="K17" s="168" t="s">
        <v>13</v>
      </c>
      <c r="L17" s="495" t="s">
        <v>61</v>
      </c>
      <c r="M17" s="495"/>
      <c r="N17" s="166">
        <v>2016</v>
      </c>
      <c r="P17" s="173"/>
    </row>
    <row r="18" spans="1:14" ht="12" thickBot="1">
      <c r="A18" s="158"/>
      <c r="B18" s="500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2"/>
    </row>
    <row r="19" spans="1:22" ht="12" thickBot="1">
      <c r="A19" s="158"/>
      <c r="B19" s="503" t="s">
        <v>14</v>
      </c>
      <c r="C19" s="504"/>
      <c r="D19" s="174"/>
      <c r="E19" s="505" t="s">
        <v>15</v>
      </c>
      <c r="F19" s="506"/>
      <c r="G19" s="507"/>
      <c r="H19" s="174" t="s">
        <v>16</v>
      </c>
      <c r="I19" s="505" t="s">
        <v>17</v>
      </c>
      <c r="J19" s="507"/>
      <c r="K19" s="174"/>
      <c r="L19" s="505" t="s">
        <v>18</v>
      </c>
      <c r="M19" s="507"/>
      <c r="N19" s="174"/>
      <c r="V19" s="157" t="s">
        <v>10</v>
      </c>
    </row>
    <row r="20" spans="1:17" ht="11.25">
      <c r="A20" s="158"/>
      <c r="B20" s="500" t="s">
        <v>19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2"/>
      <c r="Q20" s="157" t="s">
        <v>10</v>
      </c>
    </row>
    <row r="21" spans="1:17" ht="12.75" customHeight="1">
      <c r="A21" s="158"/>
      <c r="B21" s="508"/>
      <c r="C21" s="509"/>
      <c r="D21" s="509"/>
      <c r="E21" s="510"/>
      <c r="F21" s="491"/>
      <c r="G21" s="511"/>
      <c r="H21" s="511"/>
      <c r="I21" s="512"/>
      <c r="J21" s="491"/>
      <c r="K21" s="512"/>
      <c r="L21" s="491"/>
      <c r="M21" s="511"/>
      <c r="N21" s="492"/>
      <c r="Q21" s="157" t="s">
        <v>10</v>
      </c>
    </row>
    <row r="22" spans="1:14" ht="11.25">
      <c r="A22" s="158"/>
      <c r="B22" s="513" t="s">
        <v>20</v>
      </c>
      <c r="C22" s="514"/>
      <c r="D22" s="514"/>
      <c r="E22" s="515"/>
      <c r="F22" s="516" t="s">
        <v>21</v>
      </c>
      <c r="G22" s="514"/>
      <c r="H22" s="514"/>
      <c r="I22" s="515"/>
      <c r="J22" s="516" t="s">
        <v>22</v>
      </c>
      <c r="K22" s="515"/>
      <c r="L22" s="516" t="s">
        <v>23</v>
      </c>
      <c r="M22" s="514"/>
      <c r="N22" s="517"/>
    </row>
    <row r="23" spans="1:14" ht="11.25">
      <c r="A23" s="158"/>
      <c r="B23" s="212" t="s">
        <v>24</v>
      </c>
      <c r="C23" s="159"/>
      <c r="D23" s="159"/>
      <c r="E23" s="164"/>
      <c r="F23" s="159"/>
      <c r="G23" s="159"/>
      <c r="H23" s="159"/>
      <c r="I23" s="159"/>
      <c r="J23" s="159"/>
      <c r="K23" s="159"/>
      <c r="L23" s="159"/>
      <c r="M23" s="159"/>
      <c r="N23" s="166"/>
    </row>
    <row r="24" spans="1:14" ht="11.25">
      <c r="A24" s="158"/>
      <c r="B24" s="158"/>
      <c r="C24" s="159" t="s">
        <v>25</v>
      </c>
      <c r="D24" s="159"/>
      <c r="E24" s="168"/>
      <c r="F24" s="495" t="s">
        <v>26</v>
      </c>
      <c r="G24" s="495"/>
      <c r="H24" s="159"/>
      <c r="I24" s="159"/>
      <c r="J24" s="164"/>
      <c r="K24" s="159"/>
      <c r="L24" s="159"/>
      <c r="M24" s="159"/>
      <c r="N24" s="166"/>
    </row>
    <row r="25" spans="1:14" ht="11.25">
      <c r="A25" s="158"/>
      <c r="B25" s="158" t="s">
        <v>27</v>
      </c>
      <c r="C25" s="159"/>
      <c r="D25" s="175">
        <v>3</v>
      </c>
      <c r="E25" s="168" t="s">
        <v>28</v>
      </c>
      <c r="F25" s="375">
        <v>1500</v>
      </c>
      <c r="G25" s="376"/>
      <c r="H25" s="159" t="s">
        <v>29</v>
      </c>
      <c r="I25" s="159"/>
      <c r="J25" s="164"/>
      <c r="K25" s="159"/>
      <c r="L25" s="159"/>
      <c r="M25" s="518"/>
      <c r="N25" s="519"/>
    </row>
    <row r="26" spans="1:14" ht="11.25">
      <c r="A26" s="158"/>
      <c r="B26" s="158" t="s">
        <v>30</v>
      </c>
      <c r="C26" s="159"/>
      <c r="D26" s="175">
        <v>1</v>
      </c>
      <c r="E26" s="168" t="s">
        <v>28</v>
      </c>
      <c r="F26" s="375">
        <v>1000</v>
      </c>
      <c r="G26" s="376"/>
      <c r="H26" s="159" t="s">
        <v>29</v>
      </c>
      <c r="I26" s="159"/>
      <c r="J26" s="164"/>
      <c r="K26" s="159" t="s">
        <v>31</v>
      </c>
      <c r="L26" s="159"/>
      <c r="M26" s="379">
        <f>D25*F25+D26*F26</f>
        <v>5500</v>
      </c>
      <c r="N26" s="380"/>
    </row>
    <row r="27" spans="1:14" ht="11.25">
      <c r="A27" s="158"/>
      <c r="B27" s="212" t="s">
        <v>32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6"/>
    </row>
    <row r="28" spans="1:14" ht="11.25">
      <c r="A28" s="158"/>
      <c r="B28" s="158" t="s">
        <v>5</v>
      </c>
      <c r="C28" s="354" t="s">
        <v>63</v>
      </c>
      <c r="D28" s="354"/>
      <c r="E28" s="354"/>
      <c r="F28" s="146" t="s">
        <v>28</v>
      </c>
      <c r="G28" s="354" t="s">
        <v>73</v>
      </c>
      <c r="H28" s="354"/>
      <c r="I28" s="354"/>
      <c r="J28" s="176">
        <v>329</v>
      </c>
      <c r="K28" s="159" t="s">
        <v>33</v>
      </c>
      <c r="L28" s="159"/>
      <c r="M28" s="159"/>
      <c r="N28" s="177"/>
    </row>
    <row r="29" spans="1:14" ht="11.25">
      <c r="A29" s="158"/>
      <c r="B29" s="158" t="s">
        <v>5</v>
      </c>
      <c r="C29" s="354" t="s">
        <v>73</v>
      </c>
      <c r="D29" s="354"/>
      <c r="E29" s="354"/>
      <c r="F29" s="146" t="s">
        <v>28</v>
      </c>
      <c r="G29" s="354" t="s">
        <v>149</v>
      </c>
      <c r="H29" s="354"/>
      <c r="I29" s="354"/>
      <c r="J29" s="176">
        <v>230</v>
      </c>
      <c r="K29" s="159" t="s">
        <v>33</v>
      </c>
      <c r="L29" s="159"/>
      <c r="M29" s="159"/>
      <c r="N29" s="177"/>
    </row>
    <row r="30" spans="1:14" ht="11.25">
      <c r="A30" s="158"/>
      <c r="B30" s="158" t="s">
        <v>5</v>
      </c>
      <c r="C30" s="354" t="s">
        <v>149</v>
      </c>
      <c r="D30" s="354"/>
      <c r="E30" s="354"/>
      <c r="F30" s="146" t="s">
        <v>28</v>
      </c>
      <c r="G30" s="354" t="s">
        <v>153</v>
      </c>
      <c r="H30" s="354"/>
      <c r="I30" s="354"/>
      <c r="J30" s="178">
        <v>325</v>
      </c>
      <c r="K30" s="159" t="s">
        <v>33</v>
      </c>
      <c r="L30" s="159"/>
      <c r="M30" s="159"/>
      <c r="N30" s="166"/>
    </row>
    <row r="31" spans="1:14" ht="11.25">
      <c r="A31" s="158"/>
      <c r="B31" s="158" t="s">
        <v>5</v>
      </c>
      <c r="C31" s="369" t="s">
        <v>153</v>
      </c>
      <c r="D31" s="369"/>
      <c r="E31" s="369"/>
      <c r="F31" s="146" t="s">
        <v>28</v>
      </c>
      <c r="G31" s="369" t="s">
        <v>63</v>
      </c>
      <c r="H31" s="369"/>
      <c r="I31" s="369"/>
      <c r="J31" s="178">
        <v>431</v>
      </c>
      <c r="K31" s="159" t="s">
        <v>33</v>
      </c>
      <c r="L31" s="159"/>
      <c r="M31" s="159"/>
      <c r="N31" s="166"/>
    </row>
    <row r="32" spans="1:14" ht="11.25">
      <c r="A32" s="158"/>
      <c r="B32" s="158" t="s">
        <v>5</v>
      </c>
      <c r="C32" s="511"/>
      <c r="D32" s="511"/>
      <c r="E32" s="511"/>
      <c r="F32" s="168" t="s">
        <v>28</v>
      </c>
      <c r="G32" s="511"/>
      <c r="H32" s="511"/>
      <c r="I32" s="511"/>
      <c r="J32" s="178"/>
      <c r="K32" s="159" t="s">
        <v>33</v>
      </c>
      <c r="L32" s="159"/>
      <c r="M32" s="159"/>
      <c r="N32" s="166"/>
    </row>
    <row r="33" spans="1:14" ht="11.25">
      <c r="A33" s="158"/>
      <c r="B33" s="158" t="s">
        <v>5</v>
      </c>
      <c r="C33" s="511"/>
      <c r="D33" s="511"/>
      <c r="E33" s="511"/>
      <c r="F33" s="168" t="s">
        <v>28</v>
      </c>
      <c r="G33" s="495"/>
      <c r="H33" s="495"/>
      <c r="I33" s="495"/>
      <c r="J33" s="178"/>
      <c r="K33" s="159" t="s">
        <v>33</v>
      </c>
      <c r="L33" s="159"/>
      <c r="M33" s="159"/>
      <c r="N33" s="166"/>
    </row>
    <row r="34" spans="1:14" ht="11.25">
      <c r="A34" s="158"/>
      <c r="B34" s="158" t="s">
        <v>5</v>
      </c>
      <c r="C34" s="511"/>
      <c r="D34" s="511"/>
      <c r="E34" s="511"/>
      <c r="F34" s="168" t="s">
        <v>28</v>
      </c>
      <c r="G34" s="495"/>
      <c r="H34" s="495"/>
      <c r="I34" s="495"/>
      <c r="J34" s="178"/>
      <c r="K34" s="159" t="s">
        <v>33</v>
      </c>
      <c r="L34" s="159"/>
      <c r="M34" s="159"/>
      <c r="N34" s="166"/>
    </row>
    <row r="35" spans="1:14" ht="11.25">
      <c r="A35" s="158"/>
      <c r="B35" s="158" t="s">
        <v>5</v>
      </c>
      <c r="C35" s="511"/>
      <c r="D35" s="511"/>
      <c r="E35" s="511"/>
      <c r="F35" s="168" t="s">
        <v>28</v>
      </c>
      <c r="G35" s="495"/>
      <c r="H35" s="495"/>
      <c r="I35" s="495"/>
      <c r="J35" s="179"/>
      <c r="K35" s="159" t="s">
        <v>33</v>
      </c>
      <c r="L35" s="159"/>
      <c r="M35" s="159"/>
      <c r="N35" s="166"/>
    </row>
    <row r="36" spans="1:14" ht="11.25">
      <c r="A36" s="158"/>
      <c r="B36" s="158"/>
      <c r="C36" s="496"/>
      <c r="D36" s="496"/>
      <c r="E36" s="496"/>
      <c r="F36" s="168"/>
      <c r="G36" s="496"/>
      <c r="H36" s="496"/>
      <c r="I36" s="496"/>
      <c r="J36" s="180">
        <f>J28+J29+J30+J31+J32+J33+J34+J35</f>
        <v>1315</v>
      </c>
      <c r="K36" s="159"/>
      <c r="L36" s="159"/>
      <c r="M36" s="181"/>
      <c r="N36" s="182"/>
    </row>
    <row r="37" spans="1:14" ht="11.25">
      <c r="A37" s="158"/>
      <c r="B37" s="158"/>
      <c r="C37" s="159"/>
      <c r="D37" s="159"/>
      <c r="E37" s="159"/>
      <c r="F37" s="159"/>
      <c r="G37" s="159"/>
      <c r="H37" s="496" t="s">
        <v>34</v>
      </c>
      <c r="I37" s="496"/>
      <c r="J37" s="183">
        <v>1.3</v>
      </c>
      <c r="K37" s="159"/>
      <c r="L37" s="184"/>
      <c r="M37" s="379">
        <f>M26</f>
        <v>5500</v>
      </c>
      <c r="N37" s="380"/>
    </row>
    <row r="38" spans="1:18" ht="11.25">
      <c r="A38" s="158"/>
      <c r="B38" s="158" t="s">
        <v>35</v>
      </c>
      <c r="C38" s="159"/>
      <c r="D38" s="159"/>
      <c r="E38" s="159"/>
      <c r="F38" s="159"/>
      <c r="G38" s="159"/>
      <c r="H38" s="168"/>
      <c r="I38" s="168"/>
      <c r="J38" s="183"/>
      <c r="K38" s="159"/>
      <c r="L38" s="185" t="s">
        <v>36</v>
      </c>
      <c r="M38" s="381">
        <v>1</v>
      </c>
      <c r="N38" s="382"/>
      <c r="R38" s="157" t="s">
        <v>37</v>
      </c>
    </row>
    <row r="39" spans="1:17" ht="11.25">
      <c r="A39" s="158"/>
      <c r="B39" s="158"/>
      <c r="C39" s="159"/>
      <c r="D39" s="159"/>
      <c r="E39" s="159"/>
      <c r="F39" s="159"/>
      <c r="G39" s="520"/>
      <c r="H39" s="520"/>
      <c r="I39" s="520"/>
      <c r="J39" s="520"/>
      <c r="K39" s="520" t="s">
        <v>38</v>
      </c>
      <c r="L39" s="521"/>
      <c r="M39" s="381">
        <f>95+110</f>
        <v>205</v>
      </c>
      <c r="N39" s="382"/>
      <c r="P39" s="496"/>
      <c r="Q39" s="496"/>
    </row>
    <row r="40" spans="1:17" ht="11.25">
      <c r="A40" s="158"/>
      <c r="B40" s="213"/>
      <c r="C40" s="187" t="s">
        <v>39</v>
      </c>
      <c r="D40" s="188"/>
      <c r="E40" s="188"/>
      <c r="F40" s="188"/>
      <c r="G40" s="189"/>
      <c r="H40" s="190"/>
      <c r="I40" s="190"/>
      <c r="J40" s="191"/>
      <c r="K40" s="191"/>
      <c r="L40" s="185" t="s">
        <v>32</v>
      </c>
      <c r="M40" s="375">
        <f>J36*J37</f>
        <v>1709.5</v>
      </c>
      <c r="N40" s="385"/>
      <c r="P40" s="192"/>
      <c r="Q40" s="159"/>
    </row>
    <row r="41" spans="1:17" ht="11.25">
      <c r="A41" s="158"/>
      <c r="B41" s="158"/>
      <c r="C41" s="160"/>
      <c r="D41" s="159"/>
      <c r="E41" s="159"/>
      <c r="F41" s="159"/>
      <c r="G41" s="193"/>
      <c r="H41" s="190"/>
      <c r="I41" s="190"/>
      <c r="J41" s="191"/>
      <c r="K41" s="191"/>
      <c r="L41" s="185" t="s">
        <v>40</v>
      </c>
      <c r="M41" s="375">
        <v>0</v>
      </c>
      <c r="N41" s="385"/>
      <c r="P41" s="192"/>
      <c r="Q41" s="159"/>
    </row>
    <row r="42" spans="1:17" ht="11.25">
      <c r="A42" s="158"/>
      <c r="B42" s="158"/>
      <c r="C42" s="160"/>
      <c r="D42" s="159"/>
      <c r="E42" s="159"/>
      <c r="F42" s="159"/>
      <c r="G42" s="193"/>
      <c r="H42" s="190"/>
      <c r="I42" s="190"/>
      <c r="J42" s="191"/>
      <c r="K42" s="191"/>
      <c r="L42" s="185" t="s">
        <v>41</v>
      </c>
      <c r="M42" s="375">
        <v>0</v>
      </c>
      <c r="N42" s="385"/>
      <c r="P42" s="192"/>
      <c r="Q42" s="159"/>
    </row>
    <row r="43" spans="1:17" ht="11.25">
      <c r="A43" s="158"/>
      <c r="B43" s="158" t="s">
        <v>42</v>
      </c>
      <c r="C43" s="159"/>
      <c r="D43" s="159"/>
      <c r="E43" s="184"/>
      <c r="F43" s="524">
        <v>0</v>
      </c>
      <c r="G43" s="525"/>
      <c r="H43" s="185"/>
      <c r="I43" s="185"/>
      <c r="J43" s="185"/>
      <c r="K43" s="159" t="s">
        <v>43</v>
      </c>
      <c r="L43" s="184"/>
      <c r="M43" s="355">
        <f>SUM(M37+M39+M40)+M41+M42</f>
        <v>7414.5</v>
      </c>
      <c r="N43" s="356"/>
      <c r="O43" s="194"/>
      <c r="P43" s="192"/>
      <c r="Q43" s="164"/>
    </row>
    <row r="44" spans="1:17" ht="11.25">
      <c r="A44" s="158"/>
      <c r="B44" s="158" t="s">
        <v>44</v>
      </c>
      <c r="C44" s="159"/>
      <c r="D44" s="159"/>
      <c r="E44" s="184"/>
      <c r="F44" s="522">
        <v>0</v>
      </c>
      <c r="G44" s="523"/>
      <c r="H44" s="185"/>
      <c r="I44" s="185"/>
      <c r="J44" s="185" t="s">
        <v>10</v>
      </c>
      <c r="K44" s="159" t="s">
        <v>45</v>
      </c>
      <c r="L44" s="184"/>
      <c r="M44" s="355"/>
      <c r="N44" s="356"/>
      <c r="P44" s="192"/>
      <c r="Q44" s="164"/>
    </row>
    <row r="45" spans="1:17" ht="11.25">
      <c r="A45" s="158"/>
      <c r="B45" s="158" t="s">
        <v>46</v>
      </c>
      <c r="C45" s="159"/>
      <c r="D45" s="159"/>
      <c r="E45" s="184"/>
      <c r="F45" s="541">
        <f>F43+F44</f>
        <v>0</v>
      </c>
      <c r="G45" s="542"/>
      <c r="H45" s="185"/>
      <c r="I45" s="185"/>
      <c r="J45" s="185"/>
      <c r="K45" s="159"/>
      <c r="L45" s="184"/>
      <c r="M45" s="47"/>
      <c r="N45" s="48"/>
      <c r="P45" s="192"/>
      <c r="Q45" s="195"/>
    </row>
    <row r="46" spans="1:17" ht="11.25">
      <c r="A46" s="158"/>
      <c r="B46" s="158" t="s">
        <v>47</v>
      </c>
      <c r="C46" s="159"/>
      <c r="D46" s="159"/>
      <c r="E46" s="184"/>
      <c r="F46" s="522">
        <v>0</v>
      </c>
      <c r="G46" s="523"/>
      <c r="H46" s="185"/>
      <c r="I46" s="185"/>
      <c r="J46" s="185"/>
      <c r="K46" s="159"/>
      <c r="L46" s="184"/>
      <c r="M46" s="47"/>
      <c r="N46" s="48"/>
      <c r="P46" s="192"/>
      <c r="Q46" s="164"/>
    </row>
    <row r="47" spans="1:17" ht="11.25">
      <c r="A47" s="158"/>
      <c r="B47" s="158" t="s">
        <v>46</v>
      </c>
      <c r="C47" s="159"/>
      <c r="D47" s="159"/>
      <c r="E47" s="184"/>
      <c r="F47" s="541">
        <f>F45+F46</f>
        <v>0</v>
      </c>
      <c r="G47" s="542"/>
      <c r="H47" s="185"/>
      <c r="I47" s="185"/>
      <c r="J47" s="185"/>
      <c r="K47" s="159"/>
      <c r="L47" s="184"/>
      <c r="M47" s="47"/>
      <c r="N47" s="48"/>
      <c r="P47" s="192"/>
      <c r="Q47" s="164"/>
    </row>
    <row r="48" spans="1:17" ht="11.25">
      <c r="A48" s="158"/>
      <c r="B48" s="158" t="s">
        <v>32</v>
      </c>
      <c r="C48" s="159"/>
      <c r="D48" s="159"/>
      <c r="E48" s="184"/>
      <c r="F48" s="524">
        <v>0</v>
      </c>
      <c r="G48" s="525"/>
      <c r="H48" s="159"/>
      <c r="I48" s="186" t="s">
        <v>48</v>
      </c>
      <c r="J48" s="188"/>
      <c r="K48" s="188"/>
      <c r="L48" s="188"/>
      <c r="M48" s="188"/>
      <c r="N48" s="196"/>
      <c r="P48" s="192"/>
      <c r="Q48" s="164"/>
    </row>
    <row r="49" spans="1:17" ht="11.25">
      <c r="A49" s="158"/>
      <c r="B49" s="158" t="s">
        <v>49</v>
      </c>
      <c r="C49" s="159"/>
      <c r="D49" s="159"/>
      <c r="E49" s="184"/>
      <c r="F49" s="522">
        <v>0</v>
      </c>
      <c r="G49" s="523"/>
      <c r="H49" s="159"/>
      <c r="I49" s="197"/>
      <c r="J49" s="198"/>
      <c r="K49" s="198"/>
      <c r="L49" s="198"/>
      <c r="M49" s="198"/>
      <c r="N49" s="199"/>
      <c r="P49" s="159"/>
      <c r="Q49" s="159"/>
    </row>
    <row r="50" spans="1:17" ht="11.25">
      <c r="A50" s="158"/>
      <c r="B50" s="158" t="s">
        <v>41</v>
      </c>
      <c r="C50" s="159"/>
      <c r="D50" s="159"/>
      <c r="E50" s="184" t="s">
        <v>50</v>
      </c>
      <c r="F50" s="522">
        <v>0</v>
      </c>
      <c r="G50" s="523"/>
      <c r="H50" s="159"/>
      <c r="I50" s="197"/>
      <c r="J50" s="198"/>
      <c r="K50" s="198"/>
      <c r="L50" s="198"/>
      <c r="M50" s="198"/>
      <c r="N50" s="199"/>
      <c r="P50" s="159"/>
      <c r="Q50" s="159"/>
    </row>
    <row r="51" spans="1:17" ht="11.25">
      <c r="A51" s="158"/>
      <c r="B51" s="158" t="s">
        <v>51</v>
      </c>
      <c r="C51" s="159"/>
      <c r="D51" s="159"/>
      <c r="E51" s="184"/>
      <c r="F51" s="522">
        <v>0</v>
      </c>
      <c r="G51" s="523"/>
      <c r="H51" s="200"/>
      <c r="I51" s="197"/>
      <c r="J51" s="198"/>
      <c r="K51" s="198"/>
      <c r="L51" s="198"/>
      <c r="M51" s="198"/>
      <c r="N51" s="199"/>
      <c r="P51" s="496"/>
      <c r="Q51" s="496"/>
    </row>
    <row r="52" spans="1:17" ht="11.25">
      <c r="A52" s="158"/>
      <c r="B52" s="158" t="s">
        <v>45</v>
      </c>
      <c r="C52" s="159"/>
      <c r="D52" s="159"/>
      <c r="E52" s="184"/>
      <c r="F52" s="522">
        <f>SUM(F47:G51)</f>
        <v>0</v>
      </c>
      <c r="G52" s="523"/>
      <c r="H52" s="159"/>
      <c r="I52" s="197"/>
      <c r="J52" s="198"/>
      <c r="K52" s="198"/>
      <c r="L52" s="198"/>
      <c r="M52" s="198"/>
      <c r="N52" s="199"/>
      <c r="P52" s="192"/>
      <c r="Q52" s="159"/>
    </row>
    <row r="53" spans="1:17" ht="11.25">
      <c r="A53" s="158"/>
      <c r="B53" s="158" t="s">
        <v>52</v>
      </c>
      <c r="C53" s="159"/>
      <c r="D53" s="159"/>
      <c r="E53" s="184"/>
      <c r="F53" s="526">
        <v>0</v>
      </c>
      <c r="G53" s="527"/>
      <c r="H53" s="159"/>
      <c r="I53" s="201"/>
      <c r="J53" s="179"/>
      <c r="K53" s="179"/>
      <c r="L53" s="179"/>
      <c r="M53" s="179"/>
      <c r="N53" s="202"/>
      <c r="P53" s="192"/>
      <c r="Q53" s="159"/>
    </row>
    <row r="54" spans="1:17" ht="12" thickBot="1">
      <c r="A54" s="158"/>
      <c r="B54" s="214" t="s">
        <v>46</v>
      </c>
      <c r="C54" s="178"/>
      <c r="D54" s="178"/>
      <c r="E54" s="203"/>
      <c r="F54" s="528">
        <f>+F52+F53</f>
        <v>0</v>
      </c>
      <c r="G54" s="529"/>
      <c r="H54" s="159"/>
      <c r="I54" s="204"/>
      <c r="J54" s="179"/>
      <c r="K54" s="179"/>
      <c r="L54" s="179"/>
      <c r="M54" s="179"/>
      <c r="N54" s="202"/>
      <c r="P54" s="192"/>
      <c r="Q54" s="164"/>
    </row>
    <row r="55" spans="1:17" ht="11.25">
      <c r="A55" s="158"/>
      <c r="B55" s="503" t="s">
        <v>53</v>
      </c>
      <c r="C55" s="496"/>
      <c r="D55" s="496"/>
      <c r="E55" s="496"/>
      <c r="F55" s="496"/>
      <c r="G55" s="496"/>
      <c r="H55" s="159"/>
      <c r="I55" s="496" t="s">
        <v>54</v>
      </c>
      <c r="J55" s="496"/>
      <c r="K55" s="496"/>
      <c r="L55" s="496"/>
      <c r="M55" s="496"/>
      <c r="N55" s="504"/>
      <c r="P55" s="192"/>
      <c r="Q55" s="164"/>
    </row>
    <row r="56" spans="1:17" ht="1.5" customHeight="1">
      <c r="A56" s="158"/>
      <c r="B56" s="215"/>
      <c r="C56" s="168"/>
      <c r="D56" s="168"/>
      <c r="E56" s="168"/>
      <c r="F56" s="168"/>
      <c r="G56" s="168"/>
      <c r="H56" s="159"/>
      <c r="I56" s="168"/>
      <c r="J56" s="168"/>
      <c r="K56" s="168"/>
      <c r="L56" s="168"/>
      <c r="M56" s="168"/>
      <c r="N56" s="205"/>
      <c r="P56" s="192"/>
      <c r="Q56" s="164"/>
    </row>
    <row r="57" spans="1:17" ht="11.25" hidden="1">
      <c r="A57" s="158"/>
      <c r="B57" s="503"/>
      <c r="C57" s="496"/>
      <c r="D57" s="496"/>
      <c r="E57" s="496"/>
      <c r="F57" s="496"/>
      <c r="G57" s="496"/>
      <c r="H57" s="159"/>
      <c r="I57" s="159"/>
      <c r="J57" s="159"/>
      <c r="K57" s="159"/>
      <c r="L57" s="159"/>
      <c r="M57" s="159"/>
      <c r="N57" s="166"/>
      <c r="P57" s="192"/>
      <c r="Q57" s="164"/>
    </row>
    <row r="58" spans="1:17" ht="16.5" customHeight="1">
      <c r="A58" s="158"/>
      <c r="B58" s="535" t="s">
        <v>55</v>
      </c>
      <c r="C58" s="495"/>
      <c r="D58" s="495"/>
      <c r="E58" s="495"/>
      <c r="F58" s="495"/>
      <c r="G58" s="495"/>
      <c r="H58" s="159"/>
      <c r="I58" s="495" t="s">
        <v>154</v>
      </c>
      <c r="J58" s="495"/>
      <c r="K58" s="495"/>
      <c r="L58" s="495"/>
      <c r="M58" s="495"/>
      <c r="N58" s="536"/>
      <c r="P58" s="192"/>
      <c r="Q58" s="164"/>
    </row>
    <row r="59" spans="1:17" ht="11.25">
      <c r="A59" s="158"/>
      <c r="B59" s="503" t="s">
        <v>56</v>
      </c>
      <c r="C59" s="496"/>
      <c r="D59" s="496"/>
      <c r="E59" s="496"/>
      <c r="F59" s="496"/>
      <c r="G59" s="496"/>
      <c r="H59" s="159"/>
      <c r="I59" s="496" t="s">
        <v>56</v>
      </c>
      <c r="J59" s="496"/>
      <c r="K59" s="496"/>
      <c r="L59" s="496"/>
      <c r="M59" s="496"/>
      <c r="N59" s="504"/>
      <c r="P59" s="159"/>
      <c r="Q59" s="159"/>
    </row>
    <row r="60" spans="1:17" ht="26.25" customHeight="1">
      <c r="A60" s="158"/>
      <c r="B60" s="537" t="s">
        <v>57</v>
      </c>
      <c r="C60" s="538"/>
      <c r="D60" s="538"/>
      <c r="E60" s="538"/>
      <c r="F60" s="538"/>
      <c r="G60" s="538"/>
      <c r="H60" s="159"/>
      <c r="I60" s="539" t="s">
        <v>155</v>
      </c>
      <c r="J60" s="539"/>
      <c r="K60" s="539"/>
      <c r="L60" s="539"/>
      <c r="M60" s="539"/>
      <c r="N60" s="540"/>
      <c r="P60" s="159"/>
      <c r="Q60" s="159"/>
    </row>
    <row r="61" spans="1:17" ht="2.25" customHeight="1">
      <c r="A61" s="158"/>
      <c r="B61" s="503" t="s">
        <v>58</v>
      </c>
      <c r="C61" s="496"/>
      <c r="D61" s="496"/>
      <c r="E61" s="496"/>
      <c r="F61" s="496"/>
      <c r="G61" s="496"/>
      <c r="H61" s="159"/>
      <c r="I61" s="530"/>
      <c r="J61" s="530"/>
      <c r="K61" s="530"/>
      <c r="L61" s="530"/>
      <c r="M61" s="530"/>
      <c r="N61" s="531"/>
      <c r="P61" s="159"/>
      <c r="Q61" s="159"/>
    </row>
    <row r="62" spans="1:17" ht="0.75" customHeight="1" hidden="1">
      <c r="A62" s="158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66"/>
      <c r="P62" s="159"/>
      <c r="Q62" s="159"/>
    </row>
    <row r="63" spans="1:17" ht="14.25" customHeight="1" thickBot="1">
      <c r="A63" s="206"/>
      <c r="B63" s="206"/>
      <c r="C63" s="207"/>
      <c r="D63" s="207"/>
      <c r="E63" s="207"/>
      <c r="F63" s="207"/>
      <c r="G63" s="207"/>
      <c r="H63" s="207"/>
      <c r="I63" s="207" t="s">
        <v>59</v>
      </c>
      <c r="J63" s="207">
        <v>7862</v>
      </c>
      <c r="K63" s="207"/>
      <c r="L63" s="208"/>
      <c r="M63" s="209"/>
      <c r="N63" s="210"/>
      <c r="P63" s="159"/>
      <c r="Q63" s="159"/>
    </row>
    <row r="64" spans="14:17" ht="36" customHeight="1">
      <c r="N64" s="157" t="s">
        <v>60</v>
      </c>
      <c r="P64" s="159"/>
      <c r="Q64" s="159"/>
    </row>
    <row r="65" spans="16:17" ht="11.25">
      <c r="P65" s="159"/>
      <c r="Q65" s="159"/>
    </row>
    <row r="66" spans="16:17" ht="11.25">
      <c r="P66" s="159"/>
      <c r="Q66" s="159"/>
    </row>
    <row r="67" spans="16:17" ht="11.25">
      <c r="P67" s="159"/>
      <c r="Q67" s="159"/>
    </row>
    <row r="68" spans="16:17" ht="11.25">
      <c r="P68" s="159"/>
      <c r="Q68" s="159"/>
    </row>
    <row r="69" spans="16:17" ht="11.25">
      <c r="P69" s="159"/>
      <c r="Q69" s="159"/>
    </row>
    <row r="70" spans="16:17" ht="11.25">
      <c r="P70" s="159"/>
      <c r="Q70" s="159"/>
    </row>
    <row r="71" spans="16:17" ht="11.25">
      <c r="P71" s="159"/>
      <c r="Q71" s="159"/>
    </row>
    <row r="72" spans="16:17" ht="11.25">
      <c r="P72" s="159"/>
      <c r="Q72" s="159"/>
    </row>
    <row r="73" spans="16:17" ht="11.25">
      <c r="P73" s="159"/>
      <c r="Q73" s="159"/>
    </row>
    <row r="74" spans="16:17" ht="11.25">
      <c r="P74" s="159"/>
      <c r="Q74" s="159"/>
    </row>
    <row r="75" spans="16:17" ht="11.25">
      <c r="P75" s="159"/>
      <c r="Q75" s="159"/>
    </row>
  </sheetData>
  <sheetProtection/>
  <mergeCells count="84"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5:N15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13" top="0.75" bottom="0.75" header="0.3" footer="0.3"/>
  <pageSetup horizontalDpi="600" verticalDpi="600" orientation="portrait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28">
      <selection activeCell="D25" sqref="D25"/>
    </sheetView>
  </sheetViews>
  <sheetFormatPr defaultColWidth="6.7109375" defaultRowHeight="15"/>
  <cols>
    <col min="1" max="1" width="0.42578125" style="4" hidden="1" customWidth="1"/>
    <col min="2" max="2" width="6.7109375" style="4" customWidth="1"/>
    <col min="3" max="3" width="8.140625" style="4" customWidth="1"/>
    <col min="4" max="6" width="6.7109375" style="4" customWidth="1"/>
    <col min="7" max="7" width="8.1406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3.42187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23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53" t="s">
        <v>2</v>
      </c>
      <c r="M5" s="15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22</v>
      </c>
      <c r="K8" s="14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51"/>
      <c r="B11" s="357">
        <f>$M$9</f>
        <v>5000</v>
      </c>
      <c r="C11" s="357"/>
      <c r="D11" s="358" t="s">
        <v>89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152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6" ht="11.25">
      <c r="A17" s="5"/>
      <c r="B17" s="6" t="s">
        <v>11</v>
      </c>
      <c r="C17" s="6"/>
      <c r="D17" s="6"/>
      <c r="E17" s="21">
        <v>27</v>
      </c>
      <c r="F17" s="146" t="s">
        <v>5</v>
      </c>
      <c r="G17" s="354" t="s">
        <v>61</v>
      </c>
      <c r="H17" s="354"/>
      <c r="I17" s="146" t="s">
        <v>12</v>
      </c>
      <c r="J17" s="21">
        <v>30</v>
      </c>
      <c r="K17" s="146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46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3</v>
      </c>
      <c r="E25" s="146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46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5000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46" t="s">
        <v>28</v>
      </c>
      <c r="G28" s="354" t="s">
        <v>73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73</v>
      </c>
      <c r="D29" s="354"/>
      <c r="E29" s="354"/>
      <c r="F29" s="146" t="s">
        <v>28</v>
      </c>
      <c r="G29" s="354" t="s">
        <v>149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149</v>
      </c>
      <c r="D30" s="354"/>
      <c r="E30" s="354"/>
      <c r="F30" s="146" t="s">
        <v>28</v>
      </c>
      <c r="G30" s="354" t="s">
        <v>153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 t="s">
        <v>153</v>
      </c>
      <c r="D31" s="369"/>
      <c r="E31" s="369"/>
      <c r="F31" s="146" t="s">
        <v>28</v>
      </c>
      <c r="G31" s="369" t="s">
        <v>63</v>
      </c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46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46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46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46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46"/>
      <c r="G36" s="345"/>
      <c r="H36" s="345"/>
      <c r="I36" s="345"/>
      <c r="J36" s="30">
        <f>J28+J29+J30+J31+J32+J33+J34+J35</f>
        <v>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52"/>
      <c r="M37" s="379">
        <f>M26</f>
        <v>5000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46"/>
      <c r="I38" s="146"/>
      <c r="J38" s="33"/>
      <c r="K38" s="6"/>
      <c r="L38" s="148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48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48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48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52"/>
      <c r="F43" s="386">
        <v>0</v>
      </c>
      <c r="G43" s="387"/>
      <c r="H43" s="148"/>
      <c r="I43" s="148"/>
      <c r="J43" s="148"/>
      <c r="K43" s="6" t="s">
        <v>43</v>
      </c>
      <c r="L43" s="152"/>
      <c r="M43" s="355">
        <f>SUM(M37+M39+M40)+M41+M42</f>
        <v>5000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52"/>
      <c r="F44" s="388">
        <v>0</v>
      </c>
      <c r="G44" s="389"/>
      <c r="H44" s="148"/>
      <c r="I44" s="148"/>
      <c r="J44" s="148"/>
      <c r="K44" s="6" t="s">
        <v>45</v>
      </c>
      <c r="L44" s="15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52"/>
      <c r="F45" s="390">
        <f>F43+F44</f>
        <v>0</v>
      </c>
      <c r="G45" s="391"/>
      <c r="H45" s="148"/>
      <c r="I45" s="148"/>
      <c r="J45" s="148"/>
      <c r="K45" s="6"/>
      <c r="L45" s="15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52"/>
      <c r="F46" s="388">
        <v>0</v>
      </c>
      <c r="G46" s="389"/>
      <c r="H46" s="148"/>
      <c r="I46" s="148"/>
      <c r="J46" s="148"/>
      <c r="K46" s="6"/>
      <c r="L46" s="15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52"/>
      <c r="F47" s="390">
        <f>F45+F46</f>
        <v>0</v>
      </c>
      <c r="G47" s="391"/>
      <c r="H47" s="148"/>
      <c r="I47" s="148"/>
      <c r="J47" s="148"/>
      <c r="K47" s="6"/>
      <c r="L47" s="15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5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5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5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5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52"/>
      <c r="F52" s="388"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5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46"/>
      <c r="C56" s="146"/>
      <c r="D56" s="146"/>
      <c r="E56" s="146"/>
      <c r="F56" s="146"/>
      <c r="G56" s="146"/>
      <c r="H56" s="6"/>
      <c r="I56" s="146"/>
      <c r="J56" s="146"/>
      <c r="K56" s="146"/>
      <c r="L56" s="146"/>
      <c r="M56" s="146"/>
      <c r="N56" s="147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150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399" t="s">
        <v>151</v>
      </c>
      <c r="J60" s="399"/>
      <c r="K60" s="399"/>
      <c r="L60" s="399"/>
      <c r="M60" s="399"/>
      <c r="N60" s="543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71</v>
      </c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5:N15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M39" sqref="M39:N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23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4"/>
      <c r="M4" s="14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4" t="s">
        <v>2</v>
      </c>
      <c r="M5" s="14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137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3467.6000000000004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2"/>
      <c r="B11" s="357">
        <f>$M$9</f>
        <v>3467.6000000000004</v>
      </c>
      <c r="C11" s="357"/>
      <c r="D11" s="358" t="s">
        <v>158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145" t="s">
        <v>148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3"/>
    </row>
    <row r="14" spans="1:14" ht="11.25">
      <c r="A14" s="5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6" ht="11.25">
      <c r="A17" s="5"/>
      <c r="B17" s="6" t="s">
        <v>11</v>
      </c>
      <c r="C17" s="6"/>
      <c r="D17" s="6"/>
      <c r="E17" s="21">
        <v>27</v>
      </c>
      <c r="F17" s="137" t="s">
        <v>5</v>
      </c>
      <c r="G17" s="354" t="s">
        <v>61</v>
      </c>
      <c r="H17" s="354"/>
      <c r="I17" s="137" t="s">
        <v>12</v>
      </c>
      <c r="J17" s="21">
        <v>28</v>
      </c>
      <c r="K17" s="137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37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37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37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37" t="s">
        <v>28</v>
      </c>
      <c r="G28" s="354" t="s">
        <v>149</v>
      </c>
      <c r="H28" s="354"/>
      <c r="I28" s="354"/>
      <c r="J28" s="26">
        <v>250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149</v>
      </c>
      <c r="D29" s="354"/>
      <c r="E29" s="354"/>
      <c r="F29" s="137" t="s">
        <v>28</v>
      </c>
      <c r="G29" s="354" t="s">
        <v>157</v>
      </c>
      <c r="H29" s="354"/>
      <c r="I29" s="354"/>
      <c r="J29" s="26">
        <v>98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157</v>
      </c>
      <c r="D30" s="354"/>
      <c r="E30" s="354"/>
      <c r="F30" s="137" t="s">
        <v>28</v>
      </c>
      <c r="G30" s="354" t="s">
        <v>149</v>
      </c>
      <c r="H30" s="354"/>
      <c r="I30" s="354"/>
      <c r="J30" s="28">
        <v>98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 t="s">
        <v>93</v>
      </c>
      <c r="D31" s="369"/>
      <c r="E31" s="369"/>
      <c r="F31" s="216" t="s">
        <v>28</v>
      </c>
      <c r="G31" s="369" t="s">
        <v>93</v>
      </c>
      <c r="H31" s="369"/>
      <c r="I31" s="369"/>
      <c r="J31" s="28">
        <v>30</v>
      </c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 t="s">
        <v>149</v>
      </c>
      <c r="D32" s="369"/>
      <c r="E32" s="369"/>
      <c r="F32" s="216" t="s">
        <v>28</v>
      </c>
      <c r="G32" s="369" t="s">
        <v>63</v>
      </c>
      <c r="H32" s="369"/>
      <c r="I32" s="369"/>
      <c r="J32" s="28">
        <v>250</v>
      </c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37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37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37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37"/>
      <c r="G36" s="345"/>
      <c r="H36" s="345"/>
      <c r="I36" s="345"/>
      <c r="J36" s="30">
        <f>J28+J29+J30+J31+J32+J33+J34+J35</f>
        <v>726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143"/>
      <c r="M37" s="379">
        <f>M26</f>
        <v>2200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37"/>
      <c r="I38" s="137"/>
      <c r="J38" s="33"/>
      <c r="K38" s="6"/>
      <c r="L38" s="139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106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39" t="s">
        <v>32</v>
      </c>
      <c r="M40" s="375">
        <f>J36*J37</f>
        <v>1161.6000000000001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39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39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43"/>
      <c r="F43" s="386">
        <v>0</v>
      </c>
      <c r="G43" s="387"/>
      <c r="H43" s="139"/>
      <c r="I43" s="139"/>
      <c r="J43" s="139"/>
      <c r="K43" s="6" t="s">
        <v>43</v>
      </c>
      <c r="L43" s="143"/>
      <c r="M43" s="355">
        <f>SUM(M37+M39+M40)+M41+M42</f>
        <v>3467.6000000000004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43"/>
      <c r="F44" s="388">
        <v>0</v>
      </c>
      <c r="G44" s="389"/>
      <c r="H44" s="139"/>
      <c r="I44" s="139"/>
      <c r="J44" s="139"/>
      <c r="K44" s="6" t="s">
        <v>45</v>
      </c>
      <c r="L44" s="143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43"/>
      <c r="F45" s="390">
        <f>F43+F44</f>
        <v>0</v>
      </c>
      <c r="G45" s="391"/>
      <c r="H45" s="139"/>
      <c r="I45" s="139"/>
      <c r="J45" s="139"/>
      <c r="K45" s="6"/>
      <c r="L45" s="143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43"/>
      <c r="F46" s="388">
        <v>0</v>
      </c>
      <c r="G46" s="389"/>
      <c r="H46" s="139"/>
      <c r="I46" s="139"/>
      <c r="J46" s="139"/>
      <c r="K46" s="6"/>
      <c r="L46" s="143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43"/>
      <c r="F47" s="390">
        <f>F45+F46</f>
        <v>0</v>
      </c>
      <c r="G47" s="391"/>
      <c r="H47" s="139"/>
      <c r="I47" s="139"/>
      <c r="J47" s="139"/>
      <c r="K47" s="6"/>
      <c r="L47" s="143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43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43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43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43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43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43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37"/>
      <c r="C56" s="137"/>
      <c r="D56" s="137"/>
      <c r="E56" s="137"/>
      <c r="F56" s="137"/>
      <c r="G56" s="137"/>
      <c r="H56" s="6"/>
      <c r="I56" s="137"/>
      <c r="J56" s="137"/>
      <c r="K56" s="137"/>
      <c r="L56" s="137"/>
      <c r="M56" s="137"/>
      <c r="N56" s="138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114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115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18:N18"/>
    <mergeCell ref="B11:C11"/>
    <mergeCell ref="D11:N11"/>
    <mergeCell ref="B14:N14"/>
    <mergeCell ref="B15:N15"/>
    <mergeCell ref="G17:H17"/>
    <mergeCell ref="L17:M17"/>
    <mergeCell ref="M2:N2"/>
    <mergeCell ref="L3:M3"/>
    <mergeCell ref="L8:M8"/>
    <mergeCell ref="K9:L9"/>
    <mergeCell ref="M9:N9"/>
    <mergeCell ref="B19:C19"/>
    <mergeCell ref="E19:G19"/>
    <mergeCell ref="I19:J19"/>
    <mergeCell ref="L19:M19"/>
    <mergeCell ref="B22:E22"/>
    <mergeCell ref="F22:I22"/>
    <mergeCell ref="J22:K22"/>
    <mergeCell ref="L22:N22"/>
    <mergeCell ref="B20:N20"/>
    <mergeCell ref="B21:E21"/>
    <mergeCell ref="F21:I21"/>
    <mergeCell ref="J21:K21"/>
    <mergeCell ref="L21:N21"/>
    <mergeCell ref="C29:E29"/>
    <mergeCell ref="G29:I29"/>
    <mergeCell ref="C30:E30"/>
    <mergeCell ref="G30:I30"/>
    <mergeCell ref="C28:E28"/>
    <mergeCell ref="G28:I28"/>
    <mergeCell ref="F25:G25"/>
    <mergeCell ref="M25:N25"/>
    <mergeCell ref="F26:G26"/>
    <mergeCell ref="M26:N26"/>
    <mergeCell ref="F24:G24"/>
    <mergeCell ref="C32:E32"/>
    <mergeCell ref="G32:I32"/>
    <mergeCell ref="C33:E33"/>
    <mergeCell ref="G33:I33"/>
    <mergeCell ref="C34:E34"/>
    <mergeCell ref="G34:I34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B55:G55"/>
    <mergeCell ref="I55:N55"/>
    <mergeCell ref="G31:I31"/>
    <mergeCell ref="C31:E31"/>
    <mergeCell ref="P51:Q51"/>
    <mergeCell ref="F52:G52"/>
    <mergeCell ref="F53:G53"/>
    <mergeCell ref="F44:G44"/>
    <mergeCell ref="M44:N44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</mergeCells>
  <printOptions horizontalCentered="1"/>
  <pageMargins left="0.7086614173228347" right="0.7086614173228347" top="0.87" bottom="0.7480314960629921" header="0.31496062992125984" footer="0.31496062992125984"/>
  <pageSetup horizontalDpi="600" verticalDpi="600" orientation="portrait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4">
      <selection activeCell="M39" sqref="M39:N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/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4"/>
      <c r="M4" s="144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44" t="s">
        <v>2</v>
      </c>
      <c r="M5" s="144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137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3456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42"/>
      <c r="B11" s="357">
        <f>$M$9</f>
        <v>3456</v>
      </c>
      <c r="C11" s="357"/>
      <c r="D11" s="358" t="s">
        <v>159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547" t="s">
        <v>148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8"/>
    </row>
    <row r="14" spans="1:14" ht="11.25">
      <c r="A14" s="5"/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8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6" ht="11.25">
      <c r="A17" s="5"/>
      <c r="B17" s="6" t="s">
        <v>11</v>
      </c>
      <c r="C17" s="6"/>
      <c r="D17" s="6"/>
      <c r="E17" s="21">
        <v>27</v>
      </c>
      <c r="F17" s="137" t="s">
        <v>5</v>
      </c>
      <c r="G17" s="354" t="s">
        <v>61</v>
      </c>
      <c r="H17" s="354"/>
      <c r="I17" s="137" t="s">
        <v>12</v>
      </c>
      <c r="J17" s="21">
        <v>28</v>
      </c>
      <c r="K17" s="137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37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37" t="s">
        <v>28</v>
      </c>
      <c r="F25" s="375">
        <v>1100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2</v>
      </c>
      <c r="E26" s="137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2700</v>
      </c>
      <c r="N26" s="380"/>
    </row>
    <row r="27" spans="1:17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  <c r="Q27" s="546"/>
    </row>
    <row r="28" spans="1:17" ht="11.25">
      <c r="A28" s="5"/>
      <c r="B28" s="6" t="s">
        <v>5</v>
      </c>
      <c r="C28" s="354" t="s">
        <v>63</v>
      </c>
      <c r="D28" s="354"/>
      <c r="E28" s="354"/>
      <c r="F28" s="137" t="s">
        <v>28</v>
      </c>
      <c r="G28" s="354" t="s">
        <v>149</v>
      </c>
      <c r="H28" s="354"/>
      <c r="I28" s="354"/>
      <c r="J28" s="26">
        <v>250</v>
      </c>
      <c r="K28" s="6" t="s">
        <v>33</v>
      </c>
      <c r="L28" s="6"/>
      <c r="M28" s="6"/>
      <c r="N28" s="27"/>
      <c r="Q28" s="546"/>
    </row>
    <row r="29" spans="1:17" ht="11.25">
      <c r="A29" s="5"/>
      <c r="B29" s="6" t="s">
        <v>5</v>
      </c>
      <c r="C29" s="354" t="s">
        <v>149</v>
      </c>
      <c r="D29" s="354"/>
      <c r="E29" s="354"/>
      <c r="F29" s="137" t="s">
        <v>28</v>
      </c>
      <c r="G29" s="354" t="s">
        <v>63</v>
      </c>
      <c r="H29" s="354"/>
      <c r="I29" s="354"/>
      <c r="J29" s="26">
        <v>250</v>
      </c>
      <c r="K29" s="6" t="s">
        <v>33</v>
      </c>
      <c r="L29" s="6"/>
      <c r="M29" s="6"/>
      <c r="N29" s="27"/>
      <c r="Q29" s="546"/>
    </row>
    <row r="30" spans="1:14" ht="11.25">
      <c r="A30" s="5"/>
      <c r="B30" s="6" t="s">
        <v>5</v>
      </c>
      <c r="C30" s="354"/>
      <c r="D30" s="354"/>
      <c r="E30" s="354"/>
      <c r="F30" s="137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37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37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37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37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37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37" t="s">
        <v>28</v>
      </c>
      <c r="G36" s="345"/>
      <c r="H36" s="345"/>
      <c r="I36" s="345"/>
      <c r="J36" s="30">
        <f>J28+J29+J30+J31+J32+J33+J35</f>
        <v>500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43"/>
      <c r="M37" s="379">
        <f>M26</f>
        <v>2700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37"/>
      <c r="I38" s="137"/>
      <c r="J38" s="33"/>
      <c r="K38" s="6"/>
      <c r="L38" s="139" t="s">
        <v>36</v>
      </c>
      <c r="M38" s="381">
        <v>1</v>
      </c>
      <c r="N38" s="382"/>
      <c r="Q38" s="4" t="s">
        <v>10</v>
      </c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f>53*2</f>
        <v>106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39" t="s">
        <v>32</v>
      </c>
      <c r="M40" s="375">
        <f>J36*J37</f>
        <v>650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39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39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43"/>
      <c r="F43" s="386">
        <v>0</v>
      </c>
      <c r="G43" s="387"/>
      <c r="H43" s="139"/>
      <c r="I43" s="139"/>
      <c r="J43" s="139"/>
      <c r="K43" s="6" t="s">
        <v>43</v>
      </c>
      <c r="L43" s="143"/>
      <c r="M43" s="355">
        <f>SUM(M37+M39+M40)+M41+M42</f>
        <v>3456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43"/>
      <c r="F44" s="388">
        <v>0</v>
      </c>
      <c r="G44" s="389"/>
      <c r="H44" s="139"/>
      <c r="I44" s="139"/>
      <c r="J44" s="139"/>
      <c r="K44" s="6" t="s">
        <v>45</v>
      </c>
      <c r="L44" s="143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43"/>
      <c r="F45" s="390">
        <f>F43+F44</f>
        <v>0</v>
      </c>
      <c r="G45" s="391"/>
      <c r="H45" s="139"/>
      <c r="I45" s="139"/>
      <c r="J45" s="139"/>
      <c r="K45" s="6"/>
      <c r="L45" s="143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43"/>
      <c r="F46" s="388">
        <v>0</v>
      </c>
      <c r="G46" s="389"/>
      <c r="H46" s="139"/>
      <c r="I46" s="139"/>
      <c r="J46" s="139"/>
      <c r="K46" s="6"/>
      <c r="L46" s="143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43"/>
      <c r="F47" s="390">
        <f>F45+F46</f>
        <v>0</v>
      </c>
      <c r="G47" s="391"/>
      <c r="H47" s="139"/>
      <c r="I47" s="139"/>
      <c r="J47" s="139"/>
      <c r="K47" s="6"/>
      <c r="L47" s="143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43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43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43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43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43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43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37"/>
      <c r="C56" s="137"/>
      <c r="D56" s="137"/>
      <c r="E56" s="137"/>
      <c r="F56" s="137"/>
      <c r="G56" s="137"/>
      <c r="H56" s="6"/>
      <c r="I56" s="137"/>
      <c r="J56" s="137"/>
      <c r="K56" s="137"/>
      <c r="L56" s="137"/>
      <c r="M56" s="137"/>
      <c r="N56" s="138"/>
      <c r="P56" s="43"/>
      <c r="Q56" s="11"/>
    </row>
    <row r="57" spans="1:17" ht="11.25" customHeight="1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146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147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71</v>
      </c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5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I55:N55"/>
    <mergeCell ref="F45:G45"/>
    <mergeCell ref="F46:G46"/>
    <mergeCell ref="F47:G47"/>
    <mergeCell ref="F48:G48"/>
    <mergeCell ref="F49:G49"/>
    <mergeCell ref="F50:G50"/>
    <mergeCell ref="B61:G61"/>
    <mergeCell ref="I61:N61"/>
    <mergeCell ref="Q27:Q29"/>
    <mergeCell ref="B57:G57"/>
    <mergeCell ref="B58:G58"/>
    <mergeCell ref="I58:N58"/>
    <mergeCell ref="B59:G59"/>
    <mergeCell ref="I59:N59"/>
    <mergeCell ref="B60:G60"/>
    <mergeCell ref="I60:N60"/>
    <mergeCell ref="F51:G51"/>
    <mergeCell ref="P51:Q51"/>
    <mergeCell ref="F52:G52"/>
    <mergeCell ref="F53:G53"/>
    <mergeCell ref="F54:G54"/>
    <mergeCell ref="B55:G55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31">
      <selection activeCell="E53" sqref="E53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40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313"/>
      <c r="M4" s="313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313" t="s">
        <v>2</v>
      </c>
      <c r="M5" s="313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27</v>
      </c>
      <c r="K8" s="308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2344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311"/>
      <c r="B11" s="459">
        <f>$M$9</f>
        <v>2344</v>
      </c>
      <c r="C11" s="460"/>
      <c r="D11" s="461" t="s">
        <v>187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317" t="s">
        <v>170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229"/>
    </row>
    <row r="14" spans="1:14" ht="11.25">
      <c r="A14" s="221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5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314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6"/>
    </row>
    <row r="17" spans="1:16" ht="11.25">
      <c r="A17" s="221"/>
      <c r="B17" s="221" t="s">
        <v>11</v>
      </c>
      <c r="C17" s="222"/>
      <c r="D17" s="222"/>
      <c r="E17" s="236">
        <v>27</v>
      </c>
      <c r="F17" s="308" t="s">
        <v>5</v>
      </c>
      <c r="G17" s="413" t="s">
        <v>61</v>
      </c>
      <c r="H17" s="413"/>
      <c r="I17" s="308" t="s">
        <v>12</v>
      </c>
      <c r="J17" s="236">
        <v>28</v>
      </c>
      <c r="K17" s="308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308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1</v>
      </c>
      <c r="E25" s="308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/>
      <c r="E26" s="308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1400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308" t="s">
        <v>28</v>
      </c>
      <c r="G28" s="413" t="s">
        <v>149</v>
      </c>
      <c r="H28" s="413"/>
      <c r="I28" s="413"/>
      <c r="J28" s="240">
        <v>295</v>
      </c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413" t="s">
        <v>149</v>
      </c>
      <c r="D29" s="413"/>
      <c r="E29" s="413"/>
      <c r="F29" s="308" t="s">
        <v>28</v>
      </c>
      <c r="G29" s="413" t="s">
        <v>68</v>
      </c>
      <c r="H29" s="413"/>
      <c r="I29" s="413"/>
      <c r="J29" s="240">
        <v>295</v>
      </c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413"/>
      <c r="D30" s="413"/>
      <c r="E30" s="413"/>
      <c r="F30" s="308" t="s">
        <v>28</v>
      </c>
      <c r="G30" s="413"/>
      <c r="H30" s="413"/>
      <c r="I30" s="413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/>
      <c r="D31" s="413"/>
      <c r="E31" s="413"/>
      <c r="F31" s="308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308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308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308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308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308"/>
      <c r="G36" s="402"/>
      <c r="H36" s="402"/>
      <c r="I36" s="402"/>
      <c r="J36" s="244">
        <f>J28+J29+J30+J31+J32+J33+J34+J35</f>
        <v>590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1.6</v>
      </c>
      <c r="K37" s="222"/>
      <c r="L37" s="312"/>
      <c r="M37" s="431">
        <f>M26</f>
        <v>1400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308"/>
      <c r="I38" s="308"/>
      <c r="J38" s="247"/>
      <c r="K38" s="222"/>
      <c r="L38" s="310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/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310" t="s">
        <v>32</v>
      </c>
      <c r="M40" s="428">
        <f>J36*J37</f>
        <v>944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310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310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312"/>
      <c r="F43" s="426">
        <v>0</v>
      </c>
      <c r="G43" s="427"/>
      <c r="H43" s="310"/>
      <c r="I43" s="310"/>
      <c r="J43" s="310"/>
      <c r="K43" s="222" t="s">
        <v>43</v>
      </c>
      <c r="L43" s="312"/>
      <c r="M43" s="422">
        <f>SUM(M37+M39+M40)+M41+M42</f>
        <v>2344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312"/>
      <c r="F44" s="420">
        <v>0</v>
      </c>
      <c r="G44" s="421"/>
      <c r="H44" s="310"/>
      <c r="I44" s="310"/>
      <c r="J44" s="310"/>
      <c r="K44" s="222" t="s">
        <v>45</v>
      </c>
      <c r="L44" s="312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312"/>
      <c r="F45" s="424">
        <v>0</v>
      </c>
      <c r="G45" s="425"/>
      <c r="H45" s="310"/>
      <c r="I45" s="310"/>
      <c r="J45" s="310"/>
      <c r="K45" s="222"/>
      <c r="L45" s="312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312"/>
      <c r="F46" s="420">
        <v>0</v>
      </c>
      <c r="G46" s="421"/>
      <c r="H46" s="310"/>
      <c r="I46" s="310"/>
      <c r="J46" s="310"/>
      <c r="K46" s="222"/>
      <c r="L46" s="312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312"/>
      <c r="F47" s="424">
        <v>0</v>
      </c>
      <c r="G47" s="425"/>
      <c r="H47" s="310"/>
      <c r="I47" s="310"/>
      <c r="J47" s="310"/>
      <c r="K47" s="222"/>
      <c r="L47" s="312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312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312"/>
      <c r="F49" s="420">
        <v>0</v>
      </c>
      <c r="G49" s="421"/>
      <c r="H49" s="222"/>
      <c r="I49" s="263" t="s">
        <v>193</v>
      </c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312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312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312"/>
      <c r="F52" s="403">
        <v>0</v>
      </c>
      <c r="G52" s="404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312"/>
      <c r="F53" s="405">
        <v>0</v>
      </c>
      <c r="G53" s="406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07">
        <v>0</v>
      </c>
      <c r="G54" s="408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307"/>
      <c r="C56" s="308"/>
      <c r="D56" s="308"/>
      <c r="E56" s="308"/>
      <c r="F56" s="308"/>
      <c r="G56" s="308"/>
      <c r="H56" s="222"/>
      <c r="I56" s="308"/>
      <c r="J56" s="308"/>
      <c r="K56" s="308"/>
      <c r="L56" s="308"/>
      <c r="M56" s="308"/>
      <c r="N56" s="309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185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186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/>
  <pageMargins left="0.7" right="0.13" top="0.75" bottom="0.75" header="0.3" footer="0.3"/>
  <pageSetup horizontalDpi="600" verticalDpi="600" orientation="portrait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2">
      <selection activeCell="Q22" sqref="Q2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21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3"/>
      <c r="M4" s="13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3" t="s">
        <v>2</v>
      </c>
      <c r="M5" s="13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128" t="s">
        <v>5</v>
      </c>
      <c r="L8" s="354" t="s">
        <v>143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5038.6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1"/>
      <c r="B11" s="357">
        <f>$M$9</f>
        <v>5038.6</v>
      </c>
      <c r="C11" s="357"/>
      <c r="D11" s="358" t="s">
        <v>145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144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</row>
    <row r="17" spans="1:16" ht="11.25">
      <c r="A17" s="5"/>
      <c r="B17" s="6" t="s">
        <v>11</v>
      </c>
      <c r="C17" s="6"/>
      <c r="D17" s="6"/>
      <c r="E17" s="21">
        <v>23</v>
      </c>
      <c r="F17" s="128" t="s">
        <v>5</v>
      </c>
      <c r="G17" s="354" t="s">
        <v>61</v>
      </c>
      <c r="H17" s="354"/>
      <c r="I17" s="128" t="s">
        <v>12</v>
      </c>
      <c r="J17" s="21">
        <v>24</v>
      </c>
      <c r="K17" s="128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28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28" t="s">
        <v>28</v>
      </c>
      <c r="F25" s="375">
        <v>2500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28" t="s">
        <v>28</v>
      </c>
      <c r="F26" s="375">
        <v>1500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4000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28" t="s">
        <v>28</v>
      </c>
      <c r="G28" s="354" t="s">
        <v>92</v>
      </c>
      <c r="H28" s="354"/>
      <c r="I28" s="354"/>
      <c r="J28" s="26">
        <v>261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92</v>
      </c>
      <c r="D29" s="354"/>
      <c r="E29" s="354"/>
      <c r="F29" s="128" t="s">
        <v>28</v>
      </c>
      <c r="G29" s="354" t="s">
        <v>63</v>
      </c>
      <c r="H29" s="354"/>
      <c r="I29" s="354"/>
      <c r="J29" s="26">
        <v>261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28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28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28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28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28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28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28" t="s">
        <v>28</v>
      </c>
      <c r="G36" s="345"/>
      <c r="H36" s="345"/>
      <c r="I36" s="345"/>
      <c r="J36" s="30">
        <f>J28+J29+J30+J31+J32+J33+J35</f>
        <v>522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32"/>
      <c r="M37" s="379">
        <f>M26</f>
        <v>4000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28"/>
      <c r="I38" s="128"/>
      <c r="J38" s="33"/>
      <c r="K38" s="6"/>
      <c r="L38" s="130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30" t="s">
        <v>32</v>
      </c>
      <c r="M40" s="375">
        <f>J36*J37</f>
        <v>678.6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30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30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32"/>
      <c r="F43" s="386">
        <v>0</v>
      </c>
      <c r="G43" s="387"/>
      <c r="H43" s="130"/>
      <c r="I43" s="130"/>
      <c r="J43" s="130"/>
      <c r="K43" s="6" t="s">
        <v>43</v>
      </c>
      <c r="L43" s="132"/>
      <c r="M43" s="355">
        <f>SUM(M37+M39+M40)+M41+M42</f>
        <v>5038.6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32"/>
      <c r="F44" s="388">
        <v>0</v>
      </c>
      <c r="G44" s="389"/>
      <c r="H44" s="130"/>
      <c r="I44" s="130"/>
      <c r="J44" s="130"/>
      <c r="K44" s="6" t="s">
        <v>45</v>
      </c>
      <c r="L44" s="13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32"/>
      <c r="F45" s="390">
        <f>F43+F44</f>
        <v>0</v>
      </c>
      <c r="G45" s="391"/>
      <c r="H45" s="130"/>
      <c r="I45" s="130"/>
      <c r="J45" s="130"/>
      <c r="K45" s="6"/>
      <c r="L45" s="13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32"/>
      <c r="F46" s="388">
        <v>0</v>
      </c>
      <c r="G46" s="389"/>
      <c r="H46" s="130"/>
      <c r="I46" s="130"/>
      <c r="J46" s="130"/>
      <c r="K46" s="6"/>
      <c r="L46" s="13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32"/>
      <c r="F47" s="390">
        <f>F45+F46</f>
        <v>0</v>
      </c>
      <c r="G47" s="391"/>
      <c r="H47" s="130"/>
      <c r="I47" s="130"/>
      <c r="J47" s="130"/>
      <c r="K47" s="6"/>
      <c r="L47" s="13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3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3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3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3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32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3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28"/>
      <c r="C56" s="128"/>
      <c r="D56" s="128"/>
      <c r="E56" s="128"/>
      <c r="F56" s="128"/>
      <c r="G56" s="128"/>
      <c r="H56" s="6"/>
      <c r="I56" s="128"/>
      <c r="J56" s="128"/>
      <c r="K56" s="128"/>
      <c r="L56" s="128"/>
      <c r="M56" s="128"/>
      <c r="N56" s="129"/>
      <c r="P56" s="43"/>
      <c r="Q56" s="11"/>
    </row>
    <row r="57" spans="1:17" ht="11.25" customHeight="1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122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124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484"/>
      <c r="J61" s="484"/>
      <c r="K61" s="484"/>
      <c r="L61" s="484"/>
      <c r="M61" s="484"/>
      <c r="N61" s="485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2">
      <selection activeCell="G28" sqref="G28:I2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20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3"/>
      <c r="M4" s="13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33" t="s">
        <v>2</v>
      </c>
      <c r="M5" s="13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21</v>
      </c>
      <c r="K8" s="128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1574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31"/>
      <c r="B11" s="357">
        <f>$M$9</f>
        <v>1574</v>
      </c>
      <c r="C11" s="357"/>
      <c r="D11" s="358" t="s">
        <v>142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141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</row>
    <row r="17" spans="1:16" ht="11.25">
      <c r="A17" s="5"/>
      <c r="B17" s="6" t="s">
        <v>11</v>
      </c>
      <c r="C17" s="6"/>
      <c r="D17" s="6"/>
      <c r="E17" s="21">
        <v>22</v>
      </c>
      <c r="F17" s="128" t="s">
        <v>5</v>
      </c>
      <c r="G17" s="354" t="s">
        <v>61</v>
      </c>
      <c r="H17" s="354"/>
      <c r="I17" s="128" t="s">
        <v>12</v>
      </c>
      <c r="J17" s="21">
        <v>22</v>
      </c>
      <c r="K17" s="128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28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/>
      <c r="E25" s="128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28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800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128" t="s">
        <v>28</v>
      </c>
      <c r="G28" s="354" t="s">
        <v>82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82</v>
      </c>
      <c r="D29" s="354"/>
      <c r="E29" s="354"/>
      <c r="F29" s="128" t="s">
        <v>28</v>
      </c>
      <c r="G29" s="354" t="s">
        <v>68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28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28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28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28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28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28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28"/>
      <c r="G36" s="345"/>
      <c r="H36" s="345"/>
      <c r="I36" s="345"/>
      <c r="J36" s="30">
        <f>J28+J29+J30+J31+J32+J33+J34+J35</f>
        <v>220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32"/>
      <c r="M37" s="379">
        <f>M26</f>
        <v>800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28"/>
      <c r="I38" s="128"/>
      <c r="J38" s="33"/>
      <c r="K38" s="6"/>
      <c r="L38" s="130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f>244*2</f>
        <v>488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30" t="s">
        <v>32</v>
      </c>
      <c r="M40" s="375">
        <f>J36*J37</f>
        <v>286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30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30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32"/>
      <c r="F43" s="386">
        <v>0</v>
      </c>
      <c r="G43" s="387"/>
      <c r="H43" s="130"/>
      <c r="I43" s="130"/>
      <c r="J43" s="130"/>
      <c r="K43" s="6" t="s">
        <v>43</v>
      </c>
      <c r="L43" s="132"/>
      <c r="M43" s="355">
        <f>SUM(M37+M39+M40)+M41+M42</f>
        <v>1574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32"/>
      <c r="F44" s="388">
        <v>0</v>
      </c>
      <c r="G44" s="389"/>
      <c r="H44" s="130"/>
      <c r="I44" s="130"/>
      <c r="J44" s="130"/>
      <c r="K44" s="6" t="s">
        <v>45</v>
      </c>
      <c r="L44" s="13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32"/>
      <c r="F45" s="390">
        <f>F43+F44</f>
        <v>0</v>
      </c>
      <c r="G45" s="391"/>
      <c r="H45" s="130"/>
      <c r="I45" s="130"/>
      <c r="J45" s="130"/>
      <c r="K45" s="6"/>
      <c r="L45" s="13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32"/>
      <c r="F46" s="388">
        <v>0</v>
      </c>
      <c r="G46" s="389"/>
      <c r="H46" s="130"/>
      <c r="I46" s="130"/>
      <c r="J46" s="130"/>
      <c r="K46" s="6"/>
      <c r="L46" s="13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32"/>
      <c r="F47" s="390">
        <f>F45+F46</f>
        <v>0</v>
      </c>
      <c r="G47" s="391"/>
      <c r="H47" s="130"/>
      <c r="I47" s="130"/>
      <c r="J47" s="130"/>
      <c r="K47" s="6"/>
      <c r="L47" s="13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3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3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3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3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32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3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28"/>
      <c r="C56" s="128"/>
      <c r="D56" s="128"/>
      <c r="E56" s="128"/>
      <c r="F56" s="128"/>
      <c r="G56" s="128"/>
      <c r="H56" s="6"/>
      <c r="I56" s="128"/>
      <c r="J56" s="128"/>
      <c r="K56" s="128"/>
      <c r="L56" s="128"/>
      <c r="M56" s="128"/>
      <c r="N56" s="129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9">
      <selection activeCell="B55" sqref="B55:G5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19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3"/>
      <c r="M4" s="12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3" t="s">
        <v>2</v>
      </c>
      <c r="M5" s="12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19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5500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1"/>
      <c r="B11" s="357">
        <f>$M$9</f>
        <v>5500</v>
      </c>
      <c r="C11" s="357"/>
      <c r="D11" s="358" t="s">
        <v>140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138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6" ht="11.25">
      <c r="A17" s="5"/>
      <c r="B17" s="6" t="s">
        <v>11</v>
      </c>
      <c r="C17" s="6"/>
      <c r="D17" s="6"/>
      <c r="E17" s="21">
        <v>20</v>
      </c>
      <c r="F17" s="119" t="s">
        <v>5</v>
      </c>
      <c r="G17" s="354" t="s">
        <v>61</v>
      </c>
      <c r="H17" s="354"/>
      <c r="I17" s="119" t="s">
        <v>12</v>
      </c>
      <c r="J17" s="21">
        <v>23</v>
      </c>
      <c r="K17" s="119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/>
      <c r="I19" s="347" t="s">
        <v>17</v>
      </c>
      <c r="J19" s="349"/>
      <c r="K19" s="23" t="s">
        <v>16</v>
      </c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19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3</v>
      </c>
      <c r="E25" s="119" t="s">
        <v>28</v>
      </c>
      <c r="F25" s="375">
        <v>1500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19" t="s">
        <v>28</v>
      </c>
      <c r="F26" s="375">
        <v>1000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5500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19" t="s">
        <v>28</v>
      </c>
      <c r="G28" s="354" t="s">
        <v>139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139</v>
      </c>
      <c r="D29" s="354"/>
      <c r="E29" s="354"/>
      <c r="F29" s="119" t="s">
        <v>28</v>
      </c>
      <c r="G29" s="354" t="s">
        <v>63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19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19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19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19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19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19" t="s">
        <v>28</v>
      </c>
      <c r="G36" s="345"/>
      <c r="H36" s="345"/>
      <c r="I36" s="345"/>
      <c r="J36" s="30">
        <f>J28+J29+J30+J31+J32+J33+J35</f>
        <v>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22"/>
      <c r="M37" s="379">
        <f>M26</f>
        <v>5500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19"/>
      <c r="I38" s="119"/>
      <c r="J38" s="33"/>
      <c r="K38" s="6"/>
      <c r="L38" s="126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/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26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26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26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22"/>
      <c r="F43" s="386">
        <v>0</v>
      </c>
      <c r="G43" s="387"/>
      <c r="H43" s="126"/>
      <c r="I43" s="126"/>
      <c r="J43" s="126"/>
      <c r="K43" s="6" t="s">
        <v>43</v>
      </c>
      <c r="L43" s="122"/>
      <c r="M43" s="355">
        <f>SUM(M37+M39+M40)+M41+M42</f>
        <v>5500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22"/>
      <c r="F44" s="388">
        <v>0</v>
      </c>
      <c r="G44" s="389"/>
      <c r="H44" s="126"/>
      <c r="I44" s="126"/>
      <c r="J44" s="126"/>
      <c r="K44" s="6" t="s">
        <v>45</v>
      </c>
      <c r="L44" s="12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22"/>
      <c r="F45" s="390">
        <v>0</v>
      </c>
      <c r="G45" s="391"/>
      <c r="H45" s="126"/>
      <c r="I45" s="126"/>
      <c r="J45" s="126"/>
      <c r="K45" s="6"/>
      <c r="L45" s="12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22"/>
      <c r="F46" s="388">
        <v>0</v>
      </c>
      <c r="G46" s="389"/>
      <c r="H46" s="126"/>
      <c r="I46" s="126"/>
      <c r="J46" s="126"/>
      <c r="K46" s="6"/>
      <c r="L46" s="12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22"/>
      <c r="F47" s="390">
        <v>0</v>
      </c>
      <c r="G47" s="391"/>
      <c r="H47" s="126"/>
      <c r="I47" s="126"/>
      <c r="J47" s="126"/>
      <c r="K47" s="6"/>
      <c r="L47" s="12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2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2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2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2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22"/>
      <c r="F52" s="403"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22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19"/>
      <c r="C56" s="119"/>
      <c r="D56" s="119"/>
      <c r="E56" s="119"/>
      <c r="F56" s="119"/>
      <c r="G56" s="119"/>
      <c r="H56" s="6"/>
      <c r="I56" s="119"/>
      <c r="J56" s="119"/>
      <c r="K56" s="119"/>
      <c r="L56" s="119"/>
      <c r="M56" s="119"/>
      <c r="N56" s="120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122</v>
      </c>
      <c r="C58" s="354"/>
      <c r="D58" s="354"/>
      <c r="E58" s="354"/>
      <c r="F58" s="354"/>
      <c r="G58" s="354"/>
      <c r="H58" s="6"/>
      <c r="I58" s="354" t="s">
        <v>135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124</v>
      </c>
      <c r="C60" s="399"/>
      <c r="D60" s="399"/>
      <c r="E60" s="399"/>
      <c r="F60" s="399"/>
      <c r="G60" s="399"/>
      <c r="H60" s="6"/>
      <c r="I60" s="400" t="s">
        <v>136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136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22:E22"/>
    <mergeCell ref="F22:I22"/>
    <mergeCell ref="J22:K22"/>
    <mergeCell ref="L22:N22"/>
    <mergeCell ref="B13:N14"/>
    <mergeCell ref="B15:N15"/>
    <mergeCell ref="G17:H17"/>
    <mergeCell ref="L17:M17"/>
    <mergeCell ref="B18:N18"/>
    <mergeCell ref="B19:C19"/>
    <mergeCell ref="E19:G19"/>
    <mergeCell ref="I19:J19"/>
    <mergeCell ref="L19:M19"/>
    <mergeCell ref="B20:N20"/>
    <mergeCell ref="B21:E21"/>
    <mergeCell ref="F21:I21"/>
    <mergeCell ref="J21:K21"/>
    <mergeCell ref="L21:N21"/>
    <mergeCell ref="C32:E32"/>
    <mergeCell ref="G32:I32"/>
    <mergeCell ref="F24:G24"/>
    <mergeCell ref="F25:G25"/>
    <mergeCell ref="M25:N25"/>
    <mergeCell ref="F26:G26"/>
    <mergeCell ref="M26:N26"/>
    <mergeCell ref="C28:E28"/>
    <mergeCell ref="G28:I28"/>
    <mergeCell ref="C29:E29"/>
    <mergeCell ref="G29:I29"/>
    <mergeCell ref="C30:E30"/>
    <mergeCell ref="G30:I30"/>
    <mergeCell ref="C31:E31"/>
    <mergeCell ref="C33:E33"/>
    <mergeCell ref="G33:I33"/>
    <mergeCell ref="C34:E34"/>
    <mergeCell ref="G34:I34"/>
    <mergeCell ref="C35:E35"/>
    <mergeCell ref="G35:I35"/>
    <mergeCell ref="F44:G44"/>
    <mergeCell ref="M44:N44"/>
    <mergeCell ref="F45:G45"/>
    <mergeCell ref="C36:E36"/>
    <mergeCell ref="G36:I36"/>
    <mergeCell ref="H37:I37"/>
    <mergeCell ref="M37:N37"/>
    <mergeCell ref="M38:N38"/>
    <mergeCell ref="P39:Q39"/>
    <mergeCell ref="M40:N40"/>
    <mergeCell ref="M41:N41"/>
    <mergeCell ref="M42:N42"/>
    <mergeCell ref="F43:G43"/>
    <mergeCell ref="M43:N43"/>
    <mergeCell ref="G39:J39"/>
    <mergeCell ref="K39:L39"/>
    <mergeCell ref="M39:N39"/>
    <mergeCell ref="F46:G46"/>
    <mergeCell ref="F47:G47"/>
    <mergeCell ref="P51:Q51"/>
    <mergeCell ref="F52:G52"/>
    <mergeCell ref="F54:G54"/>
    <mergeCell ref="F48:G48"/>
    <mergeCell ref="F49:G49"/>
    <mergeCell ref="F50:G50"/>
    <mergeCell ref="F51:G51"/>
    <mergeCell ref="B55:G55"/>
    <mergeCell ref="I55:N55"/>
    <mergeCell ref="F53:G53"/>
    <mergeCell ref="B60:G60"/>
    <mergeCell ref="I60:N60"/>
    <mergeCell ref="B61:G61"/>
    <mergeCell ref="I61:N61"/>
    <mergeCell ref="B57:G57"/>
    <mergeCell ref="B58:G58"/>
    <mergeCell ref="I58:N58"/>
    <mergeCell ref="B59:G59"/>
    <mergeCell ref="I59:N59"/>
  </mergeCells>
  <printOptions horizontalCentered="1" verticalCentered="1"/>
  <pageMargins left="0.28" right="0.17" top="0.53" bottom="0.4" header="0.31496062992125984" footer="0.31496062992125984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B55" sqref="B55:G5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18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3"/>
      <c r="M4" s="12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3" t="s">
        <v>2</v>
      </c>
      <c r="M5" s="12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19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3238.6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1"/>
      <c r="B11" s="357">
        <f>$M$9</f>
        <v>3238.6</v>
      </c>
      <c r="C11" s="357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137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6" ht="11.25">
      <c r="A17" s="5"/>
      <c r="B17" s="6" t="s">
        <v>11</v>
      </c>
      <c r="C17" s="6"/>
      <c r="D17" s="6"/>
      <c r="E17" s="21">
        <v>23</v>
      </c>
      <c r="F17" s="119" t="s">
        <v>5</v>
      </c>
      <c r="G17" s="354" t="s">
        <v>61</v>
      </c>
      <c r="H17" s="354"/>
      <c r="I17" s="119" t="s">
        <v>12</v>
      </c>
      <c r="J17" s="21">
        <v>24</v>
      </c>
      <c r="K17" s="119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19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19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19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19" t="s">
        <v>28</v>
      </c>
      <c r="G28" s="354" t="s">
        <v>92</v>
      </c>
      <c r="H28" s="354"/>
      <c r="I28" s="354"/>
      <c r="J28" s="26">
        <v>261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92</v>
      </c>
      <c r="D29" s="354"/>
      <c r="E29" s="354"/>
      <c r="F29" s="119" t="s">
        <v>28</v>
      </c>
      <c r="G29" s="354" t="s">
        <v>63</v>
      </c>
      <c r="H29" s="354"/>
      <c r="I29" s="354"/>
      <c r="J29" s="26">
        <v>261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19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19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19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19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19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19" t="s">
        <v>28</v>
      </c>
      <c r="G36" s="345"/>
      <c r="H36" s="345"/>
      <c r="I36" s="345"/>
      <c r="J36" s="30">
        <f>J28+J29+J30+J31+J32+J33+J35</f>
        <v>522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22"/>
      <c r="M37" s="379">
        <f>M26</f>
        <v>2200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19"/>
      <c r="I38" s="119"/>
      <c r="J38" s="33"/>
      <c r="K38" s="6"/>
      <c r="L38" s="126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26" t="s">
        <v>32</v>
      </c>
      <c r="M40" s="375">
        <f>J36*J37</f>
        <v>678.6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26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26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22"/>
      <c r="F43" s="386">
        <v>0</v>
      </c>
      <c r="G43" s="387"/>
      <c r="H43" s="126"/>
      <c r="I43" s="126"/>
      <c r="J43" s="126"/>
      <c r="K43" s="6" t="s">
        <v>43</v>
      </c>
      <c r="L43" s="122"/>
      <c r="M43" s="355">
        <f>SUM(M37+M39+M40)+M41+M42</f>
        <v>3238.6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22"/>
      <c r="F44" s="388">
        <v>0</v>
      </c>
      <c r="G44" s="389"/>
      <c r="H44" s="126"/>
      <c r="I44" s="126"/>
      <c r="J44" s="126"/>
      <c r="K44" s="6" t="s">
        <v>45</v>
      </c>
      <c r="L44" s="12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22"/>
      <c r="F45" s="390">
        <v>0</v>
      </c>
      <c r="G45" s="391"/>
      <c r="H45" s="126"/>
      <c r="I45" s="126"/>
      <c r="J45" s="126"/>
      <c r="K45" s="6"/>
      <c r="L45" s="12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22"/>
      <c r="F46" s="388">
        <v>0</v>
      </c>
      <c r="G46" s="389"/>
      <c r="H46" s="126"/>
      <c r="I46" s="126"/>
      <c r="J46" s="126"/>
      <c r="K46" s="6"/>
      <c r="L46" s="12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22"/>
      <c r="F47" s="390">
        <v>0</v>
      </c>
      <c r="G47" s="391"/>
      <c r="H47" s="126"/>
      <c r="I47" s="126"/>
      <c r="J47" s="126"/>
      <c r="K47" s="6"/>
      <c r="L47" s="12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2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2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2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2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22"/>
      <c r="F52" s="403"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22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19"/>
      <c r="C56" s="119"/>
      <c r="D56" s="119"/>
      <c r="E56" s="119"/>
      <c r="F56" s="119"/>
      <c r="G56" s="119"/>
      <c r="H56" s="6"/>
      <c r="I56" s="119"/>
      <c r="J56" s="119"/>
      <c r="K56" s="119"/>
      <c r="L56" s="119"/>
      <c r="M56" s="119"/>
      <c r="N56" s="120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122</v>
      </c>
      <c r="C58" s="354"/>
      <c r="D58" s="354"/>
      <c r="E58" s="354"/>
      <c r="F58" s="354"/>
      <c r="G58" s="354"/>
      <c r="H58" s="6"/>
      <c r="I58" s="354" t="s">
        <v>135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124</v>
      </c>
      <c r="C60" s="399"/>
      <c r="D60" s="399"/>
      <c r="E60" s="399"/>
      <c r="F60" s="399"/>
      <c r="G60" s="399"/>
      <c r="H60" s="6"/>
      <c r="I60" s="400" t="s">
        <v>136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136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3">
    <mergeCell ref="M2:N2"/>
    <mergeCell ref="L3:M3"/>
    <mergeCell ref="L8:M8"/>
    <mergeCell ref="K9:L9"/>
    <mergeCell ref="M9:N9"/>
    <mergeCell ref="B20:N20"/>
    <mergeCell ref="B21:E21"/>
    <mergeCell ref="F21:I21"/>
    <mergeCell ref="J21:K21"/>
    <mergeCell ref="B11:C11"/>
    <mergeCell ref="D11:N11"/>
    <mergeCell ref="B15:N15"/>
    <mergeCell ref="G17:H17"/>
    <mergeCell ref="L17:M17"/>
    <mergeCell ref="B18:N18"/>
    <mergeCell ref="B19:C19"/>
    <mergeCell ref="E19:G19"/>
    <mergeCell ref="I19:J19"/>
    <mergeCell ref="L19:M19"/>
    <mergeCell ref="L21:N21"/>
    <mergeCell ref="B22:E22"/>
    <mergeCell ref="F22:I22"/>
    <mergeCell ref="J22:K22"/>
    <mergeCell ref="L22:N22"/>
    <mergeCell ref="C30:E30"/>
    <mergeCell ref="G30:I30"/>
    <mergeCell ref="C29:E29"/>
    <mergeCell ref="G29:I29"/>
    <mergeCell ref="F24:G24"/>
    <mergeCell ref="F25:G25"/>
    <mergeCell ref="M25:N25"/>
    <mergeCell ref="F26:G26"/>
    <mergeCell ref="M26:N26"/>
    <mergeCell ref="C28:E28"/>
    <mergeCell ref="G28:I28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49:G4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C31:E3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</mergeCells>
  <printOptions horizontalCentered="1" verticalCentered="1"/>
  <pageMargins left="0.28" right="0.17" top="0.53" bottom="0.4" header="0.31496062992125984" footer="0.31496062992125984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M39" sqref="M39:N3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17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3"/>
      <c r="M4" s="12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23" t="s">
        <v>2</v>
      </c>
      <c r="M5" s="12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16</v>
      </c>
      <c r="K8" s="119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6129.6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21"/>
      <c r="B11" s="357">
        <f>$M$9</f>
        <v>6129.6</v>
      </c>
      <c r="C11" s="357"/>
      <c r="D11" s="358" t="s">
        <v>134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127" t="s">
        <v>131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3"/>
    </row>
    <row r="14" spans="1:14" ht="11.25">
      <c r="A14" s="5"/>
      <c r="B14" s="544" t="s">
        <v>132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6" ht="11.25">
      <c r="A17" s="5"/>
      <c r="B17" s="6" t="s">
        <v>11</v>
      </c>
      <c r="C17" s="6"/>
      <c r="D17" s="6"/>
      <c r="E17" s="21">
        <v>20</v>
      </c>
      <c r="F17" s="119" t="s">
        <v>5</v>
      </c>
      <c r="G17" s="354" t="s">
        <v>61</v>
      </c>
      <c r="H17" s="354"/>
      <c r="I17" s="119" t="s">
        <v>12</v>
      </c>
      <c r="J17" s="21">
        <v>23</v>
      </c>
      <c r="K17" s="119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19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3</v>
      </c>
      <c r="E25" s="119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19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5000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19" t="s">
        <v>28</v>
      </c>
      <c r="G28" s="354" t="s">
        <v>92</v>
      </c>
      <c r="H28" s="354"/>
      <c r="I28" s="354"/>
      <c r="J28" s="26">
        <v>261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93</v>
      </c>
      <c r="D29" s="354"/>
      <c r="E29" s="354"/>
      <c r="F29" s="119" t="s">
        <v>28</v>
      </c>
      <c r="G29" s="354" t="s">
        <v>93</v>
      </c>
      <c r="H29" s="354"/>
      <c r="I29" s="354"/>
      <c r="J29" s="26">
        <v>35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93</v>
      </c>
      <c r="D30" s="354"/>
      <c r="E30" s="354"/>
      <c r="F30" s="119" t="s">
        <v>28</v>
      </c>
      <c r="G30" s="354" t="s">
        <v>93</v>
      </c>
      <c r="H30" s="354"/>
      <c r="I30" s="354"/>
      <c r="J30" s="28">
        <v>35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92</v>
      </c>
      <c r="D31" s="354"/>
      <c r="E31" s="354"/>
      <c r="F31" s="119" t="s">
        <v>28</v>
      </c>
      <c r="G31" s="354" t="s">
        <v>63</v>
      </c>
      <c r="H31" s="354"/>
      <c r="I31" s="354"/>
      <c r="J31" s="28">
        <v>261</v>
      </c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19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19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19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19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19"/>
      <c r="G36" s="345"/>
      <c r="H36" s="345"/>
      <c r="I36" s="345"/>
      <c r="J36" s="30">
        <f>J28+J29+J30+J31+J32+J33+J34+J35</f>
        <v>592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22"/>
      <c r="M37" s="379">
        <f>M26</f>
        <v>5000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19"/>
      <c r="I38" s="119"/>
      <c r="J38" s="33"/>
      <c r="K38" s="6"/>
      <c r="L38" s="126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26" t="s">
        <v>32</v>
      </c>
      <c r="M40" s="375">
        <f>J36*J37</f>
        <v>769.6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26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26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22"/>
      <c r="F43" s="386">
        <v>0</v>
      </c>
      <c r="G43" s="387"/>
      <c r="H43" s="126"/>
      <c r="I43" s="126"/>
      <c r="J43" s="126"/>
      <c r="K43" s="6" t="s">
        <v>43</v>
      </c>
      <c r="L43" s="122"/>
      <c r="M43" s="355">
        <f>SUM(M37+M39+M40)+M41+M42</f>
        <v>6129.6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22"/>
      <c r="F44" s="388">
        <v>0</v>
      </c>
      <c r="G44" s="389"/>
      <c r="H44" s="126"/>
      <c r="I44" s="126"/>
      <c r="J44" s="126"/>
      <c r="K44" s="6" t="s">
        <v>45</v>
      </c>
      <c r="L44" s="12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22"/>
      <c r="F45" s="390">
        <f>SUM(F43:G44)</f>
        <v>0</v>
      </c>
      <c r="G45" s="391"/>
      <c r="H45" s="126"/>
      <c r="I45" s="126"/>
      <c r="J45" s="126"/>
      <c r="K45" s="6"/>
      <c r="L45" s="12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22"/>
      <c r="F46" s="388">
        <v>0</v>
      </c>
      <c r="G46" s="389"/>
      <c r="H46" s="126"/>
      <c r="I46" s="126"/>
      <c r="J46" s="126"/>
      <c r="K46" s="6"/>
      <c r="L46" s="12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22"/>
      <c r="F47" s="390">
        <f>F45+F46</f>
        <v>0</v>
      </c>
      <c r="G47" s="391"/>
      <c r="H47" s="126"/>
      <c r="I47" s="126"/>
      <c r="J47" s="126"/>
      <c r="K47" s="6"/>
      <c r="L47" s="12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2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2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2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2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22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2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19"/>
      <c r="C56" s="119"/>
      <c r="D56" s="119"/>
      <c r="E56" s="119"/>
      <c r="F56" s="119"/>
      <c r="G56" s="119"/>
      <c r="H56" s="6"/>
      <c r="I56" s="119"/>
      <c r="J56" s="119"/>
      <c r="K56" s="119"/>
      <c r="L56" s="119"/>
      <c r="M56" s="119"/>
      <c r="N56" s="120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133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95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 horizontalCentered="1" verticalCentered="1"/>
  <pageMargins left="0.16" right="0.21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T16" sqref="T16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16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2974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2974</v>
      </c>
      <c r="C11" s="357"/>
      <c r="D11" s="358" t="s">
        <v>130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128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6" t="s">
        <v>11</v>
      </c>
      <c r="C17" s="6"/>
      <c r="D17" s="6"/>
      <c r="E17" s="21">
        <v>19</v>
      </c>
      <c r="F17" s="103" t="s">
        <v>5</v>
      </c>
      <c r="G17" s="354" t="s">
        <v>61</v>
      </c>
      <c r="H17" s="354"/>
      <c r="I17" s="103" t="s">
        <v>12</v>
      </c>
      <c r="J17" s="21">
        <v>20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03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03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103" t="s">
        <v>28</v>
      </c>
      <c r="G28" s="354" t="s">
        <v>82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82</v>
      </c>
      <c r="D29" s="354"/>
      <c r="E29" s="354"/>
      <c r="F29" s="103" t="s">
        <v>28</v>
      </c>
      <c r="G29" s="354" t="s">
        <v>68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03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03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03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03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03"/>
      <c r="G36" s="345"/>
      <c r="H36" s="345"/>
      <c r="I36" s="345"/>
      <c r="J36" s="30">
        <f>J28+J29+J30+J31+J32+J33+J34+J35</f>
        <v>220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07"/>
      <c r="M37" s="379">
        <f>M26</f>
        <v>2200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f>244*2</f>
        <v>488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286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2974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7"/>
      <c r="F45" s="390">
        <f>F43+F44</f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7"/>
      <c r="F47" s="390">
        <f>F45+F46</f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7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07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07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7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03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0">
      <selection activeCell="B17" sqref="B17:N1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15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M42</f>
        <v>9000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9000</v>
      </c>
      <c r="C11" s="357"/>
      <c r="D11" s="358" t="s">
        <v>129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360" t="s">
        <v>127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11.25">
      <c r="A15" s="5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1"/>
    </row>
    <row r="16" spans="1:16" ht="11.25">
      <c r="A16" s="5"/>
      <c r="B16" s="6" t="s">
        <v>11</v>
      </c>
      <c r="C16" s="6"/>
      <c r="D16" s="6"/>
      <c r="E16" s="21">
        <v>19</v>
      </c>
      <c r="F16" s="103" t="s">
        <v>5</v>
      </c>
      <c r="G16" s="354" t="s">
        <v>61</v>
      </c>
      <c r="H16" s="354"/>
      <c r="I16" s="103" t="s">
        <v>12</v>
      </c>
      <c r="J16" s="21">
        <v>22</v>
      </c>
      <c r="K16" s="103" t="s">
        <v>13</v>
      </c>
      <c r="L16" s="354" t="s">
        <v>61</v>
      </c>
      <c r="M16" s="354"/>
      <c r="N16" s="13">
        <v>2016</v>
      </c>
      <c r="P16" s="22"/>
    </row>
    <row r="17" spans="1:14" ht="12" thickBot="1">
      <c r="A17" s="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</row>
    <row r="18" spans="1:22" ht="12" thickBot="1">
      <c r="A18" s="5"/>
      <c r="B18" s="345" t="s">
        <v>14</v>
      </c>
      <c r="C18" s="346"/>
      <c r="D18" s="23"/>
      <c r="E18" s="347" t="s">
        <v>15</v>
      </c>
      <c r="F18" s="348"/>
      <c r="G18" s="349"/>
      <c r="H18" s="23"/>
      <c r="I18" s="347" t="s">
        <v>17</v>
      </c>
      <c r="J18" s="349"/>
      <c r="K18" s="23" t="s">
        <v>16</v>
      </c>
      <c r="L18" s="347" t="s">
        <v>18</v>
      </c>
      <c r="M18" s="349"/>
      <c r="N18" s="23"/>
      <c r="V18" s="4" t="s">
        <v>10</v>
      </c>
    </row>
    <row r="19" spans="1:17" ht="11.25">
      <c r="A19" s="5"/>
      <c r="B19" s="364" t="s">
        <v>19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Q19" s="4" t="s">
        <v>10</v>
      </c>
    </row>
    <row r="20" spans="1:17" ht="12.75" customHeight="1">
      <c r="A20" s="5"/>
      <c r="B20" s="366"/>
      <c r="C20" s="367"/>
      <c r="D20" s="367"/>
      <c r="E20" s="368"/>
      <c r="F20" s="350"/>
      <c r="G20" s="369"/>
      <c r="H20" s="369"/>
      <c r="I20" s="370"/>
      <c r="J20" s="350"/>
      <c r="K20" s="370"/>
      <c r="L20" s="350"/>
      <c r="M20" s="369"/>
      <c r="N20" s="351"/>
      <c r="Q20" s="4" t="s">
        <v>10</v>
      </c>
    </row>
    <row r="21" spans="1:14" ht="11.25">
      <c r="A21" s="5"/>
      <c r="B21" s="371" t="s">
        <v>20</v>
      </c>
      <c r="C21" s="372"/>
      <c r="D21" s="372"/>
      <c r="E21" s="373"/>
      <c r="F21" s="371" t="s">
        <v>21</v>
      </c>
      <c r="G21" s="372"/>
      <c r="H21" s="372"/>
      <c r="I21" s="373"/>
      <c r="J21" s="371" t="s">
        <v>22</v>
      </c>
      <c r="K21" s="373"/>
      <c r="L21" s="371" t="s">
        <v>23</v>
      </c>
      <c r="M21" s="372"/>
      <c r="N21" s="37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03"/>
      <c r="F23" s="354" t="s">
        <v>26</v>
      </c>
      <c r="G23" s="354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5">
        <v>3</v>
      </c>
      <c r="E24" s="103" t="s">
        <v>28</v>
      </c>
      <c r="F24" s="375">
        <v>2500</v>
      </c>
      <c r="G24" s="376"/>
      <c r="H24" s="6" t="s">
        <v>29</v>
      </c>
      <c r="I24" s="6"/>
      <c r="J24" s="11"/>
      <c r="K24" s="6"/>
      <c r="L24" s="6"/>
      <c r="M24" s="377"/>
      <c r="N24" s="378"/>
    </row>
    <row r="25" spans="1:14" ht="11.25">
      <c r="A25" s="5"/>
      <c r="B25" s="6" t="s">
        <v>30</v>
      </c>
      <c r="C25" s="6"/>
      <c r="D25" s="25">
        <v>1</v>
      </c>
      <c r="E25" s="103" t="s">
        <v>28</v>
      </c>
      <c r="F25" s="375">
        <v>1500</v>
      </c>
      <c r="G25" s="376"/>
      <c r="H25" s="6" t="s">
        <v>29</v>
      </c>
      <c r="I25" s="6"/>
      <c r="J25" s="11"/>
      <c r="K25" s="6" t="s">
        <v>31</v>
      </c>
      <c r="L25" s="6"/>
      <c r="M25" s="379">
        <f>D24*F24+D25*F25</f>
        <v>9000</v>
      </c>
      <c r="N25" s="380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354" t="s">
        <v>68</v>
      </c>
      <c r="D27" s="354"/>
      <c r="E27" s="354"/>
      <c r="F27" s="103" t="s">
        <v>28</v>
      </c>
      <c r="G27" s="354" t="s">
        <v>64</v>
      </c>
      <c r="H27" s="354"/>
      <c r="I27" s="354"/>
      <c r="J27" s="26"/>
      <c r="K27" s="6" t="s">
        <v>33</v>
      </c>
      <c r="L27" s="6"/>
      <c r="M27" s="6"/>
      <c r="N27" s="27"/>
    </row>
    <row r="28" spans="1:14" ht="11.25">
      <c r="A28" s="5"/>
      <c r="B28" s="6" t="s">
        <v>5</v>
      </c>
      <c r="C28" s="354" t="s">
        <v>64</v>
      </c>
      <c r="D28" s="354"/>
      <c r="E28" s="354"/>
      <c r="F28" s="103" t="s">
        <v>28</v>
      </c>
      <c r="G28" s="354" t="s">
        <v>81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81</v>
      </c>
      <c r="D29" s="354"/>
      <c r="E29" s="354"/>
      <c r="F29" s="103" t="s">
        <v>28</v>
      </c>
      <c r="G29" s="354" t="s">
        <v>64</v>
      </c>
      <c r="H29" s="354"/>
      <c r="I29" s="354"/>
      <c r="J29" s="28"/>
      <c r="K29" s="6" t="s">
        <v>33</v>
      </c>
      <c r="L29" s="6"/>
      <c r="M29" s="6"/>
      <c r="N29" s="13"/>
    </row>
    <row r="30" spans="1:14" ht="11.25">
      <c r="A30" s="5"/>
      <c r="B30" s="6" t="s">
        <v>5</v>
      </c>
      <c r="C30" s="354" t="s">
        <v>64</v>
      </c>
      <c r="D30" s="354"/>
      <c r="E30" s="354"/>
      <c r="F30" s="103" t="s">
        <v>28</v>
      </c>
      <c r="G30" s="354" t="s">
        <v>68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F31" s="103" t="s">
        <v>28</v>
      </c>
      <c r="G31" s="369"/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03" t="s">
        <v>28</v>
      </c>
      <c r="G32" s="354"/>
      <c r="H32" s="354"/>
      <c r="I32" s="354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54"/>
      <c r="D33" s="354"/>
      <c r="E33" s="354"/>
      <c r="F33" s="103" t="s">
        <v>28</v>
      </c>
      <c r="G33" s="369"/>
      <c r="H33" s="369"/>
      <c r="I33" s="369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03" t="s">
        <v>28</v>
      </c>
      <c r="G34" s="354"/>
      <c r="H34" s="354"/>
      <c r="I34" s="354"/>
      <c r="J34" s="29"/>
      <c r="K34" s="6" t="s">
        <v>33</v>
      </c>
      <c r="L34" s="6"/>
      <c r="M34" s="6"/>
      <c r="N34" s="13"/>
    </row>
    <row r="35" spans="1:14" ht="11.25">
      <c r="A35" s="5"/>
      <c r="B35" s="6"/>
      <c r="C35" s="345"/>
      <c r="D35" s="345"/>
      <c r="E35" s="345"/>
      <c r="F35" s="103" t="s">
        <v>28</v>
      </c>
      <c r="G35" s="345"/>
      <c r="H35" s="345"/>
      <c r="I35" s="345"/>
      <c r="J35" s="30">
        <f>J27+J28+J29+J30+J31+J32+J34</f>
        <v>0</v>
      </c>
      <c r="K35" s="6"/>
      <c r="L35" s="6"/>
      <c r="M35" s="31"/>
      <c r="N35" s="32"/>
    </row>
    <row r="36" spans="1:14" ht="11.25">
      <c r="A36" s="5"/>
      <c r="B36" s="6"/>
      <c r="C36" s="6"/>
      <c r="D36" s="6"/>
      <c r="E36" s="6"/>
      <c r="F36" s="6"/>
      <c r="G36" s="6"/>
      <c r="H36" s="345" t="s">
        <v>34</v>
      </c>
      <c r="I36" s="345"/>
      <c r="J36" s="33">
        <v>1.3</v>
      </c>
      <c r="K36" s="6"/>
      <c r="L36" s="107"/>
      <c r="M36" s="379">
        <f>M25</f>
        <v>9000</v>
      </c>
      <c r="N36" s="380"/>
    </row>
    <row r="37" spans="1:18" ht="11.25">
      <c r="A37" s="5"/>
      <c r="B37" s="6" t="s">
        <v>35</v>
      </c>
      <c r="C37" s="6"/>
      <c r="D37" s="6"/>
      <c r="E37" s="6"/>
      <c r="F37" s="6"/>
      <c r="G37" s="6"/>
      <c r="H37" s="103"/>
      <c r="I37" s="103"/>
      <c r="J37" s="33"/>
      <c r="K37" s="6"/>
      <c r="L37" s="105" t="s">
        <v>36</v>
      </c>
      <c r="M37" s="381">
        <v>1</v>
      </c>
      <c r="N37" s="382"/>
      <c r="R37" s="4" t="s">
        <v>37</v>
      </c>
    </row>
    <row r="38" spans="1:17" ht="11.25">
      <c r="A38" s="5"/>
      <c r="B38" s="6"/>
      <c r="C38" s="6"/>
      <c r="D38" s="6"/>
      <c r="E38" s="6"/>
      <c r="F38" s="6"/>
      <c r="G38" s="383"/>
      <c r="H38" s="383"/>
      <c r="I38" s="383"/>
      <c r="J38" s="383"/>
      <c r="K38" s="383" t="s">
        <v>38</v>
      </c>
      <c r="L38" s="384"/>
      <c r="M38" s="381">
        <v>0</v>
      </c>
      <c r="N38" s="382"/>
      <c r="P38" s="345"/>
      <c r="Q38" s="345"/>
    </row>
    <row r="39" spans="1:17" ht="11.25">
      <c r="A39" s="5"/>
      <c r="B39" s="37"/>
      <c r="C39" s="38" t="s">
        <v>39</v>
      </c>
      <c r="D39" s="39"/>
      <c r="E39" s="39"/>
      <c r="F39" s="39"/>
      <c r="G39" s="40"/>
      <c r="H39" s="41"/>
      <c r="I39" s="41"/>
      <c r="J39" s="42"/>
      <c r="K39" s="42"/>
      <c r="L39" s="105" t="s">
        <v>32</v>
      </c>
      <c r="M39" s="375">
        <f>J35*J36</f>
        <v>0</v>
      </c>
      <c r="N39" s="385"/>
      <c r="P39" s="43"/>
      <c r="Q39" s="6"/>
    </row>
    <row r="40" spans="1:17" ht="11.25">
      <c r="A40" s="5"/>
      <c r="B40" s="44"/>
      <c r="C40" s="7"/>
      <c r="D40" s="6"/>
      <c r="E40" s="6"/>
      <c r="F40" s="6"/>
      <c r="G40" s="45"/>
      <c r="H40" s="41"/>
      <c r="I40" s="41"/>
      <c r="J40" s="42"/>
      <c r="K40" s="42"/>
      <c r="L40" s="105" t="s">
        <v>40</v>
      </c>
      <c r="M40" s="375"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41</v>
      </c>
      <c r="M41" s="375">
        <v>0</v>
      </c>
      <c r="N41" s="385"/>
      <c r="P41" s="43"/>
      <c r="Q41" s="6"/>
    </row>
    <row r="42" spans="1:17" ht="11.25">
      <c r="A42" s="5"/>
      <c r="B42" s="44" t="s">
        <v>42</v>
      </c>
      <c r="C42" s="6"/>
      <c r="D42" s="6"/>
      <c r="E42" s="107"/>
      <c r="F42" s="386">
        <v>0</v>
      </c>
      <c r="G42" s="387"/>
      <c r="H42" s="105"/>
      <c r="I42" s="105"/>
      <c r="J42" s="105"/>
      <c r="K42" s="6" t="s">
        <v>43</v>
      </c>
      <c r="L42" s="107"/>
      <c r="M42" s="355">
        <f>SUM(M36+M38+M39)+M40+M41</f>
        <v>9000</v>
      </c>
      <c r="N42" s="356"/>
      <c r="O42" s="46"/>
      <c r="P42" s="43"/>
      <c r="Q42" s="11"/>
    </row>
    <row r="43" spans="1:17" ht="11.25">
      <c r="A43" s="5"/>
      <c r="B43" s="44" t="s">
        <v>44</v>
      </c>
      <c r="C43" s="6"/>
      <c r="D43" s="6"/>
      <c r="E43" s="107"/>
      <c r="F43" s="388">
        <v>0</v>
      </c>
      <c r="G43" s="389"/>
      <c r="H43" s="105"/>
      <c r="I43" s="105"/>
      <c r="J43" s="105"/>
      <c r="K43" s="6" t="s">
        <v>45</v>
      </c>
      <c r="L43" s="107"/>
      <c r="M43" s="355"/>
      <c r="N43" s="356"/>
      <c r="P43" s="43"/>
      <c r="Q43" s="11"/>
    </row>
    <row r="44" spans="1:17" ht="11.25">
      <c r="A44" s="5"/>
      <c r="B44" s="44" t="s">
        <v>46</v>
      </c>
      <c r="C44" s="6"/>
      <c r="D44" s="6"/>
      <c r="E44" s="107"/>
      <c r="F44" s="390">
        <f>F42+F43</f>
        <v>0</v>
      </c>
      <c r="G44" s="391"/>
      <c r="H44" s="105"/>
      <c r="I44" s="105"/>
      <c r="J44" s="105"/>
      <c r="K44" s="6"/>
      <c r="L44" s="107"/>
      <c r="M44" s="47"/>
      <c r="N44" s="48"/>
      <c r="P44" s="43"/>
      <c r="Q44" s="49"/>
    </row>
    <row r="45" spans="1:17" ht="11.25">
      <c r="A45" s="5"/>
      <c r="B45" s="44" t="s">
        <v>47</v>
      </c>
      <c r="C45" s="6"/>
      <c r="D45" s="6"/>
      <c r="E45" s="107"/>
      <c r="F45" s="388">
        <v>0</v>
      </c>
      <c r="G45" s="389"/>
      <c r="H45" s="105"/>
      <c r="I45" s="105"/>
      <c r="J45" s="105"/>
      <c r="K45" s="6"/>
      <c r="L45" s="107"/>
      <c r="M45" s="47"/>
      <c r="N45" s="48"/>
      <c r="P45" s="43"/>
      <c r="Q45" s="11"/>
    </row>
    <row r="46" spans="1:17" ht="11.25">
      <c r="A46" s="5"/>
      <c r="B46" s="44" t="s">
        <v>46</v>
      </c>
      <c r="C46" s="6"/>
      <c r="D46" s="6"/>
      <c r="E46" s="107"/>
      <c r="F46" s="390">
        <f>F44+F45</f>
        <v>0</v>
      </c>
      <c r="G46" s="391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32</v>
      </c>
      <c r="C47" s="6"/>
      <c r="D47" s="6"/>
      <c r="E47" s="107"/>
      <c r="F47" s="386">
        <v>0</v>
      </c>
      <c r="G47" s="387"/>
      <c r="H47" s="6"/>
      <c r="I47" s="37" t="s">
        <v>48</v>
      </c>
      <c r="J47" s="39"/>
      <c r="K47" s="39"/>
      <c r="L47" s="39"/>
      <c r="M47" s="39"/>
      <c r="N47" s="50"/>
      <c r="P47" s="43"/>
      <c r="Q47" s="11"/>
    </row>
    <row r="48" spans="1:17" ht="11.25">
      <c r="A48" s="5"/>
      <c r="B48" s="44" t="s">
        <v>49</v>
      </c>
      <c r="C48" s="6"/>
      <c r="D48" s="6"/>
      <c r="E48" s="107"/>
      <c r="F48" s="388">
        <v>0</v>
      </c>
      <c r="G48" s="389"/>
      <c r="H48" s="6"/>
      <c r="I48" s="51"/>
      <c r="J48" s="52"/>
      <c r="K48" s="52"/>
      <c r="L48" s="52"/>
      <c r="M48" s="52"/>
      <c r="N48" s="53"/>
      <c r="P48" s="6"/>
      <c r="Q48" s="6"/>
    </row>
    <row r="49" spans="1:17" ht="11.25">
      <c r="A49" s="5"/>
      <c r="B49" s="44" t="s">
        <v>41</v>
      </c>
      <c r="C49" s="6"/>
      <c r="D49" s="6"/>
      <c r="E49" s="107" t="s">
        <v>50</v>
      </c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51</v>
      </c>
      <c r="C50" s="6"/>
      <c r="D50" s="6"/>
      <c r="E50" s="107"/>
      <c r="F50" s="388">
        <v>0</v>
      </c>
      <c r="G50" s="389"/>
      <c r="H50" s="54"/>
      <c r="I50" s="51"/>
      <c r="J50" s="52"/>
      <c r="K50" s="52"/>
      <c r="L50" s="52"/>
      <c r="M50" s="52"/>
      <c r="N50" s="53"/>
      <c r="P50" s="345"/>
      <c r="Q50" s="345"/>
    </row>
    <row r="51" spans="1:17" ht="11.25">
      <c r="A51" s="5"/>
      <c r="B51" s="44" t="s">
        <v>45</v>
      </c>
      <c r="C51" s="6"/>
      <c r="D51" s="6"/>
      <c r="E51" s="107"/>
      <c r="F51" s="388">
        <f>SUM(F46:G50)</f>
        <v>0</v>
      </c>
      <c r="G51" s="389"/>
      <c r="H51" s="6"/>
      <c r="I51" s="51"/>
      <c r="J51" s="52"/>
      <c r="K51" s="52"/>
      <c r="L51" s="52"/>
      <c r="M51" s="52"/>
      <c r="N51" s="53"/>
      <c r="P51" s="43"/>
      <c r="Q51" s="6"/>
    </row>
    <row r="52" spans="1:17" ht="11.25">
      <c r="A52" s="5"/>
      <c r="B52" s="44" t="s">
        <v>52</v>
      </c>
      <c r="C52" s="6"/>
      <c r="D52" s="6"/>
      <c r="E52" s="107"/>
      <c r="F52" s="392">
        <v>0</v>
      </c>
      <c r="G52" s="393"/>
      <c r="H52" s="6"/>
      <c r="I52" s="55"/>
      <c r="J52" s="29"/>
      <c r="K52" s="29"/>
      <c r="L52" s="29"/>
      <c r="M52" s="29"/>
      <c r="N52" s="56"/>
      <c r="P52" s="43"/>
      <c r="Q52" s="6"/>
    </row>
    <row r="53" spans="1:17" ht="12" thickBot="1">
      <c r="A53" s="5"/>
      <c r="B53" s="57" t="s">
        <v>46</v>
      </c>
      <c r="C53" s="28"/>
      <c r="D53" s="28"/>
      <c r="E53" s="58"/>
      <c r="F53" s="394">
        <f>+F51+F52</f>
        <v>0</v>
      </c>
      <c r="G53" s="395"/>
      <c r="H53" s="6"/>
      <c r="I53" s="59"/>
      <c r="J53" s="29"/>
      <c r="K53" s="29"/>
      <c r="L53" s="29"/>
      <c r="M53" s="29"/>
      <c r="N53" s="56"/>
      <c r="P53" s="43"/>
      <c r="Q53" s="11"/>
    </row>
    <row r="54" spans="1:17" ht="11.25">
      <c r="A54" s="5"/>
      <c r="B54" s="345" t="s">
        <v>53</v>
      </c>
      <c r="C54" s="345"/>
      <c r="D54" s="345"/>
      <c r="E54" s="345"/>
      <c r="F54" s="345"/>
      <c r="G54" s="345"/>
      <c r="H54" s="6"/>
      <c r="I54" s="345" t="s">
        <v>54</v>
      </c>
      <c r="J54" s="345"/>
      <c r="K54" s="345"/>
      <c r="L54" s="345"/>
      <c r="M54" s="345"/>
      <c r="N54" s="346"/>
      <c r="P54" s="43"/>
      <c r="Q54" s="11"/>
    </row>
    <row r="55" spans="1:17" ht="1.5" customHeight="1">
      <c r="A55" s="5"/>
      <c r="B55" s="103"/>
      <c r="C55" s="103"/>
      <c r="D55" s="103"/>
      <c r="E55" s="103"/>
      <c r="F55" s="103"/>
      <c r="G55" s="103"/>
      <c r="H55" s="6"/>
      <c r="I55" s="103"/>
      <c r="J55" s="103"/>
      <c r="K55" s="103"/>
      <c r="L55" s="103"/>
      <c r="M55" s="103"/>
      <c r="N55" s="104"/>
      <c r="P55" s="43"/>
      <c r="Q55" s="11"/>
    </row>
    <row r="56" spans="1:17" ht="11.25" customHeight="1" hidden="1">
      <c r="A56" s="5"/>
      <c r="B56" s="345"/>
      <c r="C56" s="345"/>
      <c r="D56" s="345"/>
      <c r="E56" s="345"/>
      <c r="F56" s="345"/>
      <c r="G56" s="345"/>
      <c r="H56" s="6"/>
      <c r="I56" s="6"/>
      <c r="J56" s="6"/>
      <c r="K56" s="6"/>
      <c r="L56" s="6"/>
      <c r="M56" s="6"/>
      <c r="N56" s="13"/>
      <c r="P56" s="43"/>
      <c r="Q56" s="11"/>
    </row>
    <row r="57" spans="1:17" ht="16.5" customHeight="1">
      <c r="A57" s="5"/>
      <c r="B57" s="354" t="s">
        <v>55</v>
      </c>
      <c r="C57" s="354"/>
      <c r="D57" s="354"/>
      <c r="E57" s="354"/>
      <c r="F57" s="354"/>
      <c r="G57" s="354"/>
      <c r="H57" s="6"/>
      <c r="I57" s="354" t="s">
        <v>79</v>
      </c>
      <c r="J57" s="354"/>
      <c r="K57" s="354"/>
      <c r="L57" s="354"/>
      <c r="M57" s="354"/>
      <c r="N57" s="398"/>
      <c r="P57" s="43"/>
      <c r="Q57" s="11"/>
    </row>
    <row r="58" spans="1:17" ht="11.25">
      <c r="A58" s="5"/>
      <c r="B58" s="345" t="s">
        <v>56</v>
      </c>
      <c r="C58" s="345"/>
      <c r="D58" s="345"/>
      <c r="E58" s="345"/>
      <c r="F58" s="345"/>
      <c r="G58" s="345"/>
      <c r="H58" s="6"/>
      <c r="I58" s="345" t="s">
        <v>56</v>
      </c>
      <c r="J58" s="345"/>
      <c r="K58" s="345"/>
      <c r="L58" s="345"/>
      <c r="M58" s="345"/>
      <c r="N58" s="346"/>
      <c r="P58" s="6"/>
      <c r="Q58" s="6"/>
    </row>
    <row r="59" spans="1:17" ht="26.25" customHeight="1">
      <c r="A59" s="5"/>
      <c r="B59" s="399" t="s">
        <v>57</v>
      </c>
      <c r="C59" s="399"/>
      <c r="D59" s="399"/>
      <c r="E59" s="399"/>
      <c r="F59" s="399"/>
      <c r="G59" s="399"/>
      <c r="H59" s="6"/>
      <c r="I59" s="400" t="s">
        <v>78</v>
      </c>
      <c r="J59" s="400"/>
      <c r="K59" s="400"/>
      <c r="L59" s="400"/>
      <c r="M59" s="400"/>
      <c r="N59" s="401"/>
      <c r="P59" s="6"/>
      <c r="Q59" s="6"/>
    </row>
    <row r="60" spans="1:17" ht="2.25" customHeight="1">
      <c r="A60" s="5"/>
      <c r="B60" s="345" t="s">
        <v>58</v>
      </c>
      <c r="C60" s="345"/>
      <c r="D60" s="345"/>
      <c r="E60" s="345"/>
      <c r="F60" s="345"/>
      <c r="G60" s="345"/>
      <c r="H60" s="6"/>
      <c r="I60" s="484"/>
      <c r="J60" s="484"/>
      <c r="K60" s="484"/>
      <c r="L60" s="484"/>
      <c r="M60" s="484"/>
      <c r="N60" s="485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61"/>
      <c r="B62" s="62"/>
      <c r="C62" s="62"/>
      <c r="D62" s="62"/>
      <c r="E62" s="62"/>
      <c r="F62" s="62"/>
      <c r="G62" s="62"/>
      <c r="H62" s="62"/>
      <c r="I62" s="62" t="s">
        <v>59</v>
      </c>
      <c r="J62" s="62">
        <v>7862</v>
      </c>
      <c r="K62" s="62"/>
      <c r="L62" s="63"/>
      <c r="M62" s="64"/>
      <c r="N62" s="65"/>
      <c r="P62" s="6"/>
      <c r="Q62" s="6"/>
    </row>
    <row r="63" spans="14:17" ht="36" customHeight="1">
      <c r="N63" s="4" t="s">
        <v>60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B55" sqref="B55:G5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14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3621.6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3621.6</v>
      </c>
      <c r="C11" s="357"/>
      <c r="D11" s="358" t="s">
        <v>126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112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6" t="s">
        <v>11</v>
      </c>
      <c r="C17" s="6"/>
      <c r="D17" s="6"/>
      <c r="E17" s="21">
        <v>27</v>
      </c>
      <c r="F17" s="103" t="s">
        <v>5</v>
      </c>
      <c r="G17" s="354" t="s">
        <v>61</v>
      </c>
      <c r="H17" s="354"/>
      <c r="I17" s="103" t="s">
        <v>12</v>
      </c>
      <c r="J17" s="21">
        <v>29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03" t="s">
        <v>28</v>
      </c>
      <c r="F25" s="375">
        <v>1600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03" t="s">
        <v>28</v>
      </c>
      <c r="F26" s="375">
        <v>1100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2700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03" t="s">
        <v>28</v>
      </c>
      <c r="G28" s="354" t="s">
        <v>111</v>
      </c>
      <c r="H28" s="354"/>
      <c r="I28" s="354"/>
      <c r="J28" s="26">
        <v>248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111</v>
      </c>
      <c r="D29" s="354"/>
      <c r="E29" s="354"/>
      <c r="F29" s="103" t="s">
        <v>28</v>
      </c>
      <c r="G29" s="354" t="s">
        <v>110</v>
      </c>
      <c r="H29" s="354"/>
      <c r="I29" s="354"/>
      <c r="J29" s="26">
        <v>57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110</v>
      </c>
      <c r="D30" s="354"/>
      <c r="E30" s="354"/>
      <c r="F30" s="103" t="s">
        <v>28</v>
      </c>
      <c r="G30" s="354" t="s">
        <v>109</v>
      </c>
      <c r="H30" s="354"/>
      <c r="I30" s="354"/>
      <c r="J30" s="28">
        <v>61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109</v>
      </c>
      <c r="D31" s="354"/>
      <c r="E31" s="354"/>
      <c r="F31" s="103" t="s">
        <v>28</v>
      </c>
      <c r="G31" s="354" t="s">
        <v>108</v>
      </c>
      <c r="H31" s="354"/>
      <c r="I31" s="354"/>
      <c r="J31" s="28">
        <v>33</v>
      </c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 t="s">
        <v>108</v>
      </c>
      <c r="D32" s="369"/>
      <c r="E32" s="369"/>
      <c r="F32" s="103" t="s">
        <v>28</v>
      </c>
      <c r="G32" s="369" t="s">
        <v>63</v>
      </c>
      <c r="H32" s="369"/>
      <c r="I32" s="369"/>
      <c r="J32" s="28">
        <v>33</v>
      </c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03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03" t="s">
        <v>28</v>
      </c>
      <c r="G36" s="345"/>
      <c r="H36" s="345"/>
      <c r="I36" s="345"/>
      <c r="J36" s="30">
        <f>J28+J29+J30+J31+J32+J33+J35</f>
        <v>432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07"/>
      <c r="M37" s="379">
        <f>M26</f>
        <v>2700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561.6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3621.6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7"/>
      <c r="F45" s="390"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7"/>
      <c r="F47" s="390"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7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117" t="s">
        <v>121</v>
      </c>
      <c r="C50" s="118"/>
      <c r="D50" s="118"/>
      <c r="E50" s="118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07"/>
      <c r="F52" s="403"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7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03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122</v>
      </c>
      <c r="C58" s="354"/>
      <c r="D58" s="354"/>
      <c r="E58" s="354"/>
      <c r="F58" s="354"/>
      <c r="G58" s="354"/>
      <c r="H58" s="6"/>
      <c r="I58" s="354" t="s">
        <v>123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124</v>
      </c>
      <c r="C60" s="399"/>
      <c r="D60" s="399"/>
      <c r="E60" s="399"/>
      <c r="F60" s="399"/>
      <c r="G60" s="399"/>
      <c r="H60" s="6"/>
      <c r="I60" s="400" t="s">
        <v>125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5:N15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5">
      <selection activeCell="F54" sqref="F54:G54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13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800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800</v>
      </c>
      <c r="C11" s="357"/>
      <c r="D11" s="358" t="s">
        <v>118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111" t="s">
        <v>116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3"/>
    </row>
    <row r="14" spans="1:14" ht="11.25">
      <c r="A14" s="5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6" t="s">
        <v>11</v>
      </c>
      <c r="C17" s="6"/>
      <c r="D17" s="6"/>
      <c r="E17" s="21">
        <v>15</v>
      </c>
      <c r="F17" s="103" t="s">
        <v>5</v>
      </c>
      <c r="G17" s="354" t="s">
        <v>61</v>
      </c>
      <c r="H17" s="354"/>
      <c r="I17" s="103" t="s">
        <v>12</v>
      </c>
      <c r="J17" s="21">
        <v>15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/>
      <c r="E25" s="103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03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800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03" t="s">
        <v>28</v>
      </c>
      <c r="G28" s="354" t="s">
        <v>92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93</v>
      </c>
      <c r="D29" s="354"/>
      <c r="E29" s="354"/>
      <c r="F29" s="103" t="s">
        <v>28</v>
      </c>
      <c r="G29" s="354" t="s">
        <v>93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93</v>
      </c>
      <c r="D30" s="354"/>
      <c r="E30" s="354"/>
      <c r="F30" s="103" t="s">
        <v>28</v>
      </c>
      <c r="G30" s="354" t="s">
        <v>93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92</v>
      </c>
      <c r="D31" s="354"/>
      <c r="E31" s="354"/>
      <c r="F31" s="103" t="s">
        <v>28</v>
      </c>
      <c r="G31" s="354" t="s">
        <v>63</v>
      </c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03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03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03"/>
      <c r="G36" s="345"/>
      <c r="H36" s="345"/>
      <c r="I36" s="345"/>
      <c r="J36" s="30">
        <f>J28+J29+J30+J31+J32+J33+J34+J35</f>
        <v>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107"/>
      <c r="M37" s="379">
        <f>M26</f>
        <v>800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/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800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7"/>
      <c r="F45" s="390"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7"/>
      <c r="F47" s="390">
        <f>F45+F46</f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7"/>
      <c r="F49" s="388">
        <v>0</v>
      </c>
      <c r="G49" s="389"/>
      <c r="H49" s="6"/>
      <c r="I49" s="51" t="s">
        <v>192</v>
      </c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07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07"/>
      <c r="F52" s="403"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7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f>+F52+F53</f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03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119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120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191</v>
      </c>
      <c r="M63" s="64">
        <v>1167</v>
      </c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rintOptions horizontalCentered="1"/>
  <pageMargins left="0.7086614173228347" right="0.7086614173228347" top="0.87" bottom="0.7480314960629921" header="0.31496062992125984" footer="0.31496062992125984"/>
  <pageSetup horizontalDpi="600" verticalDpi="600" orientation="portrait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8">
      <selection activeCell="F54" sqref="F54:G54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12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2107.2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2107.2</v>
      </c>
      <c r="C11" s="357"/>
      <c r="D11" s="358" t="s">
        <v>117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111" t="s">
        <v>116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3"/>
    </row>
    <row r="14" spans="1:14" ht="11.25">
      <c r="A14" s="5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6" t="s">
        <v>11</v>
      </c>
      <c r="C17" s="6"/>
      <c r="D17" s="6"/>
      <c r="E17" s="21">
        <v>15</v>
      </c>
      <c r="F17" s="103" t="s">
        <v>5</v>
      </c>
      <c r="G17" s="354" t="s">
        <v>61</v>
      </c>
      <c r="H17" s="354"/>
      <c r="I17" s="103" t="s">
        <v>12</v>
      </c>
      <c r="J17" s="21">
        <v>15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/>
      <c r="E25" s="103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03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800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03" t="s">
        <v>28</v>
      </c>
      <c r="G28" s="354" t="s">
        <v>92</v>
      </c>
      <c r="H28" s="354"/>
      <c r="I28" s="354"/>
      <c r="J28" s="26">
        <v>261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93</v>
      </c>
      <c r="D29" s="354"/>
      <c r="E29" s="354"/>
      <c r="F29" s="103" t="s">
        <v>28</v>
      </c>
      <c r="G29" s="354" t="s">
        <v>93</v>
      </c>
      <c r="H29" s="354"/>
      <c r="I29" s="354"/>
      <c r="J29" s="26">
        <v>35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93</v>
      </c>
      <c r="D30" s="354"/>
      <c r="E30" s="354"/>
      <c r="F30" s="103" t="s">
        <v>28</v>
      </c>
      <c r="G30" s="354" t="s">
        <v>93</v>
      </c>
      <c r="H30" s="354"/>
      <c r="I30" s="354"/>
      <c r="J30" s="28">
        <v>35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92</v>
      </c>
      <c r="D31" s="354"/>
      <c r="E31" s="354"/>
      <c r="F31" s="103" t="s">
        <v>28</v>
      </c>
      <c r="G31" s="354" t="s">
        <v>63</v>
      </c>
      <c r="H31" s="354"/>
      <c r="I31" s="354"/>
      <c r="J31" s="28">
        <v>261</v>
      </c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03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03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03"/>
      <c r="G36" s="345"/>
      <c r="H36" s="345"/>
      <c r="I36" s="345"/>
      <c r="J36" s="30">
        <f>J28+J29+J30+J31+J32+J33+J34+J35</f>
        <v>592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107"/>
      <c r="M37" s="379">
        <f>M26</f>
        <v>800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947.2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2107.2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7"/>
      <c r="F45" s="390">
        <f>F43+F44</f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7"/>
      <c r="F47" s="390">
        <f>F45+F46</f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7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07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07"/>
      <c r="F52" s="403">
        <f>SUM(F47:G51)</f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7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f>+F52+F53</f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03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114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115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rintOptions horizontalCentered="1"/>
  <pageMargins left="0.7086614173228347" right="0.7086614173228347" top="0.87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37">
      <selection activeCell="E50" sqref="E50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37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3456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3456</v>
      </c>
      <c r="C11" s="460"/>
      <c r="D11" s="461" t="s">
        <v>159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69" t="s">
        <v>170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1"/>
    </row>
    <row r="14" spans="1:14" ht="11.25">
      <c r="A14" s="221"/>
      <c r="B14" s="469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1"/>
    </row>
    <row r="15" spans="1:14" ht="3.75" customHeight="1">
      <c r="A15" s="221"/>
      <c r="B15" s="469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1"/>
    </row>
    <row r="16" spans="1:14" ht="11.25">
      <c r="A16" s="221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1" t="s">
        <v>11</v>
      </c>
      <c r="C17" s="222"/>
      <c r="D17" s="222"/>
      <c r="E17" s="236">
        <v>27</v>
      </c>
      <c r="F17" s="284" t="s">
        <v>5</v>
      </c>
      <c r="G17" s="413" t="s">
        <v>61</v>
      </c>
      <c r="H17" s="413"/>
      <c r="I17" s="284" t="s">
        <v>12</v>
      </c>
      <c r="J17" s="236">
        <v>28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1</v>
      </c>
      <c r="E25" s="284" t="s">
        <v>28</v>
      </c>
      <c r="F25" s="428">
        <v>1600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84" t="s">
        <v>28</v>
      </c>
      <c r="F26" s="428">
        <v>1100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2700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>
        <v>250</v>
      </c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413" t="s">
        <v>149</v>
      </c>
      <c r="D29" s="413"/>
      <c r="E29" s="413"/>
      <c r="F29" s="284" t="s">
        <v>28</v>
      </c>
      <c r="G29" s="413" t="s">
        <v>68</v>
      </c>
      <c r="H29" s="413"/>
      <c r="I29" s="413"/>
      <c r="J29" s="240">
        <v>250</v>
      </c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413"/>
      <c r="D30" s="413"/>
      <c r="E30" s="413"/>
      <c r="F30" s="284" t="s">
        <v>28</v>
      </c>
      <c r="G30" s="413"/>
      <c r="H30" s="413"/>
      <c r="I30" s="413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/>
      <c r="D31" s="413"/>
      <c r="E31" s="413"/>
      <c r="F31" s="284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13"/>
      <c r="D34" s="413"/>
      <c r="E34" s="413"/>
      <c r="F34" s="284" t="s">
        <v>28</v>
      </c>
      <c r="G34" s="430"/>
      <c r="H34" s="430"/>
      <c r="I34" s="430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84" t="s">
        <v>28</v>
      </c>
      <c r="G36" s="402"/>
      <c r="H36" s="402"/>
      <c r="I36" s="402"/>
      <c r="J36" s="244">
        <f>J28+J29+J30+J31+J32+J33+J35</f>
        <v>500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2700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106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650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3456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93"/>
      <c r="F45" s="424"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93"/>
      <c r="F52" s="420"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3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122</v>
      </c>
      <c r="C58" s="413"/>
      <c r="D58" s="413"/>
      <c r="E58" s="413"/>
      <c r="F58" s="413"/>
      <c r="G58" s="413"/>
      <c r="H58" s="222"/>
      <c r="I58" s="413" t="s">
        <v>55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124</v>
      </c>
      <c r="C60" s="417"/>
      <c r="D60" s="417"/>
      <c r="E60" s="417"/>
      <c r="F60" s="417"/>
      <c r="G60" s="417"/>
      <c r="H60" s="222"/>
      <c r="I60" s="418" t="s">
        <v>57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5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/>
  <pageMargins left="0.7" right="0.27" top="0.75" bottom="0.75" header="0.3" footer="0.3"/>
  <pageSetup horizontalDpi="600" verticalDpi="600" orientation="portrait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28">
      <selection activeCell="N19" sqref="N19"/>
    </sheetView>
  </sheetViews>
  <sheetFormatPr defaultColWidth="6.7109375" defaultRowHeight="15"/>
  <cols>
    <col min="1" max="1" width="0.42578125" style="4" hidden="1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10.14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4.710937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11</v>
      </c>
      <c r="N2" s="351"/>
    </row>
    <row r="3" spans="1:14" ht="11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5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2200</v>
      </c>
      <c r="N9" s="356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488">
        <f>$M$9</f>
        <v>2200</v>
      </c>
      <c r="C11" s="357"/>
      <c r="D11" s="358" t="s">
        <v>113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555" t="s">
        <v>112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555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556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12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5" t="s">
        <v>11</v>
      </c>
      <c r="C17" s="6"/>
      <c r="D17" s="6"/>
      <c r="E17" s="21">
        <v>27</v>
      </c>
      <c r="F17" s="103" t="s">
        <v>5</v>
      </c>
      <c r="G17" s="354" t="s">
        <v>61</v>
      </c>
      <c r="H17" s="354"/>
      <c r="I17" s="103" t="s">
        <v>10</v>
      </c>
      <c r="J17" s="21">
        <v>28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553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549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553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554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552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113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5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5" t="s">
        <v>27</v>
      </c>
      <c r="C25" s="6"/>
      <c r="D25" s="25">
        <v>1</v>
      </c>
      <c r="E25" s="103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5" t="s">
        <v>30</v>
      </c>
      <c r="C26" s="6"/>
      <c r="D26" s="25">
        <v>1</v>
      </c>
      <c r="E26" s="103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2200</v>
      </c>
      <c r="N26" s="380"/>
    </row>
    <row r="27" spans="1:14" ht="11.25">
      <c r="A27" s="5"/>
      <c r="B27" s="113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5" t="s">
        <v>5</v>
      </c>
      <c r="C28" s="354" t="s">
        <v>63</v>
      </c>
      <c r="D28" s="354"/>
      <c r="E28" s="354"/>
      <c r="F28" s="103" t="s">
        <v>28</v>
      </c>
      <c r="G28" s="354" t="s">
        <v>111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5" t="s">
        <v>5</v>
      </c>
      <c r="C29" s="354" t="s">
        <v>111</v>
      </c>
      <c r="D29" s="354"/>
      <c r="E29" s="354"/>
      <c r="F29" s="103" t="s">
        <v>28</v>
      </c>
      <c r="G29" s="354" t="s">
        <v>110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5" t="s">
        <v>5</v>
      </c>
      <c r="C30" s="354" t="s">
        <v>110</v>
      </c>
      <c r="D30" s="354"/>
      <c r="E30" s="354"/>
      <c r="F30" s="103" t="s">
        <v>28</v>
      </c>
      <c r="G30" s="354" t="s">
        <v>109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5" t="s">
        <v>5</v>
      </c>
      <c r="C31" s="354" t="s">
        <v>109</v>
      </c>
      <c r="D31" s="354"/>
      <c r="E31" s="354"/>
      <c r="F31" s="103" t="s">
        <v>28</v>
      </c>
      <c r="G31" s="354" t="s">
        <v>108</v>
      </c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5" t="s">
        <v>5</v>
      </c>
      <c r="C32" s="369" t="s">
        <v>108</v>
      </c>
      <c r="D32" s="369"/>
      <c r="E32" s="369"/>
      <c r="F32" s="103" t="s">
        <v>28</v>
      </c>
      <c r="G32" s="369" t="s">
        <v>63</v>
      </c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5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5" t="s">
        <v>5</v>
      </c>
      <c r="C34" s="369"/>
      <c r="D34" s="369"/>
      <c r="E34" s="369"/>
      <c r="F34" s="103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5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5"/>
      <c r="C36" s="345"/>
      <c r="D36" s="345"/>
      <c r="E36" s="345"/>
      <c r="F36" s="103"/>
      <c r="G36" s="345"/>
      <c r="H36" s="345"/>
      <c r="I36" s="345"/>
      <c r="J36" s="30">
        <f>J28+J29+J30+J31+J32+J33+J34+J35</f>
        <v>0</v>
      </c>
      <c r="K36" s="6"/>
      <c r="L36" s="6"/>
      <c r="M36" s="31"/>
      <c r="N36" s="32"/>
    </row>
    <row r="37" spans="1:14" ht="11.25">
      <c r="A37" s="5"/>
      <c r="B37" s="5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07"/>
      <c r="M37" s="379">
        <f>M26</f>
        <v>2200</v>
      </c>
      <c r="N37" s="380"/>
    </row>
    <row r="38" spans="1:18" ht="11.25">
      <c r="A38" s="5"/>
      <c r="B38" s="5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5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0</v>
      </c>
      <c r="N39" s="382"/>
      <c r="P39" s="345"/>
      <c r="Q39" s="345"/>
    </row>
    <row r="40" spans="1:17" ht="11.25">
      <c r="A40" s="5"/>
      <c r="B40" s="114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5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5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5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2200</v>
      </c>
      <c r="N43" s="356"/>
      <c r="O43" s="46"/>
      <c r="P43" s="43"/>
      <c r="Q43" s="11"/>
    </row>
    <row r="44" spans="1:17" ht="11.25">
      <c r="A44" s="5"/>
      <c r="B44" s="5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5" t="s">
        <v>46</v>
      </c>
      <c r="C45" s="6"/>
      <c r="D45" s="6"/>
      <c r="E45" s="107"/>
      <c r="F45" s="390">
        <f>F43+F44</f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5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5" t="s">
        <v>46</v>
      </c>
      <c r="C47" s="6"/>
      <c r="D47" s="6"/>
      <c r="E47" s="107"/>
      <c r="F47" s="390">
        <f>F45+F46</f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5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5" t="s">
        <v>49</v>
      </c>
      <c r="C49" s="6"/>
      <c r="D49" s="6"/>
      <c r="E49" s="107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5" t="s">
        <v>41</v>
      </c>
      <c r="C50" s="6"/>
      <c r="D50" s="6"/>
      <c r="E50" s="107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5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5" t="s">
        <v>45</v>
      </c>
      <c r="C52" s="6"/>
      <c r="D52" s="6"/>
      <c r="E52" s="107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5" t="s">
        <v>52</v>
      </c>
      <c r="C53" s="6"/>
      <c r="D53" s="6"/>
      <c r="E53" s="107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115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549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16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hidden="1">
      <c r="A57" s="5"/>
      <c r="B57" s="549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550" t="s">
        <v>55</v>
      </c>
      <c r="C58" s="354"/>
      <c r="D58" s="354"/>
      <c r="E58" s="354"/>
      <c r="F58" s="354"/>
      <c r="G58" s="354"/>
      <c r="H58" s="6"/>
      <c r="I58" s="354" t="s">
        <v>107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549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551" t="s">
        <v>57</v>
      </c>
      <c r="C60" s="399"/>
      <c r="D60" s="399"/>
      <c r="E60" s="399"/>
      <c r="F60" s="399"/>
      <c r="G60" s="399"/>
      <c r="H60" s="6"/>
      <c r="I60" s="400" t="s">
        <v>106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549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1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71</v>
      </c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J21:K21"/>
    <mergeCell ref="L21:N21"/>
    <mergeCell ref="M2:N2"/>
    <mergeCell ref="L3:M3"/>
    <mergeCell ref="L8:M8"/>
    <mergeCell ref="K9:L9"/>
    <mergeCell ref="M9:N9"/>
    <mergeCell ref="B18:N18"/>
    <mergeCell ref="B13:N14"/>
    <mergeCell ref="B11:C11"/>
    <mergeCell ref="D11:N11"/>
    <mergeCell ref="B15:N15"/>
    <mergeCell ref="G17:H17"/>
    <mergeCell ref="L17:M17"/>
    <mergeCell ref="C31:E31"/>
    <mergeCell ref="G31:I31"/>
    <mergeCell ref="F26:G26"/>
    <mergeCell ref="M26:N26"/>
    <mergeCell ref="B19:C19"/>
    <mergeCell ref="E19:G19"/>
    <mergeCell ref="I19:J19"/>
    <mergeCell ref="L19:M19"/>
    <mergeCell ref="B22:E22"/>
    <mergeCell ref="F22:I22"/>
    <mergeCell ref="J22:K22"/>
    <mergeCell ref="L22:N22"/>
    <mergeCell ref="F24:G24"/>
    <mergeCell ref="B20:N20"/>
    <mergeCell ref="B21:E21"/>
    <mergeCell ref="F21:I21"/>
    <mergeCell ref="F25:G25"/>
    <mergeCell ref="M25:N25"/>
    <mergeCell ref="C35:E35"/>
    <mergeCell ref="G35:I35"/>
    <mergeCell ref="C36:E36"/>
    <mergeCell ref="G36:I36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34:E34"/>
    <mergeCell ref="G34:I34"/>
    <mergeCell ref="P51:Q51"/>
    <mergeCell ref="M38:N38"/>
    <mergeCell ref="G39:J39"/>
    <mergeCell ref="K39:L39"/>
    <mergeCell ref="M39:N39"/>
    <mergeCell ref="P39:Q39"/>
    <mergeCell ref="M41:N41"/>
    <mergeCell ref="M42:N42"/>
    <mergeCell ref="F43:G43"/>
    <mergeCell ref="M43:N43"/>
    <mergeCell ref="M40:N40"/>
    <mergeCell ref="F44:G44"/>
    <mergeCell ref="M44:N44"/>
    <mergeCell ref="M37:N37"/>
    <mergeCell ref="F53:G53"/>
    <mergeCell ref="F54:G54"/>
    <mergeCell ref="F48:G48"/>
    <mergeCell ref="F49:G49"/>
    <mergeCell ref="F50:G50"/>
    <mergeCell ref="F51:G51"/>
    <mergeCell ref="H37:I37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B55:G55"/>
    <mergeCell ref="I55:N55"/>
    <mergeCell ref="F45:G45"/>
    <mergeCell ref="F46:G46"/>
    <mergeCell ref="F47:G47"/>
    <mergeCell ref="F52:G52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0">
      <selection activeCell="B13" sqref="B13:N14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10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14</v>
      </c>
      <c r="K8" s="103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3738.6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6"/>
      <c r="B11" s="357">
        <f>$M$9</f>
        <v>3738.6</v>
      </c>
      <c r="C11" s="357"/>
      <c r="D11" s="358" t="s">
        <v>105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360" t="s">
        <v>104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6" ht="11.25">
      <c r="A17" s="5"/>
      <c r="B17" s="6" t="s">
        <v>11</v>
      </c>
      <c r="C17" s="6"/>
      <c r="D17" s="6"/>
      <c r="E17" s="21">
        <v>17</v>
      </c>
      <c r="F17" s="103" t="s">
        <v>5</v>
      </c>
      <c r="G17" s="354" t="s">
        <v>61</v>
      </c>
      <c r="H17" s="354"/>
      <c r="I17" s="103" t="s">
        <v>12</v>
      </c>
      <c r="J17" s="21">
        <v>18</v>
      </c>
      <c r="K17" s="103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03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03" t="s">
        <v>28</v>
      </c>
      <c r="F25" s="375">
        <v>1600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03" t="s">
        <v>28</v>
      </c>
      <c r="F26" s="375">
        <v>1100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2700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03" t="s">
        <v>28</v>
      </c>
      <c r="G28" s="354" t="s">
        <v>92</v>
      </c>
      <c r="H28" s="354"/>
      <c r="I28" s="354"/>
      <c r="J28" s="26">
        <v>261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92</v>
      </c>
      <c r="D29" s="354"/>
      <c r="E29" s="354"/>
      <c r="F29" s="103" t="s">
        <v>28</v>
      </c>
      <c r="G29" s="354" t="s">
        <v>63</v>
      </c>
      <c r="H29" s="354"/>
      <c r="I29" s="354"/>
      <c r="J29" s="26">
        <v>261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03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03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03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03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103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03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03" t="s">
        <v>28</v>
      </c>
      <c r="G36" s="345"/>
      <c r="H36" s="345"/>
      <c r="I36" s="345"/>
      <c r="J36" s="30">
        <f>J28+J29+J30+J31+J32+J33+J35</f>
        <v>522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07"/>
      <c r="M37" s="379">
        <f>M26</f>
        <v>2700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03"/>
      <c r="I38" s="103"/>
      <c r="J38" s="33"/>
      <c r="K38" s="6"/>
      <c r="L38" s="10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360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105" t="s">
        <v>32</v>
      </c>
      <c r="M40" s="375">
        <f>J36*J37</f>
        <v>678.6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10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10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7"/>
      <c r="F43" s="386">
        <v>0</v>
      </c>
      <c r="G43" s="387"/>
      <c r="H43" s="105"/>
      <c r="I43" s="105"/>
      <c r="J43" s="105"/>
      <c r="K43" s="6" t="s">
        <v>43</v>
      </c>
      <c r="L43" s="107"/>
      <c r="M43" s="355">
        <f>SUM(M37+M39+M40)+M41+M42</f>
        <v>3738.6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7"/>
      <c r="F44" s="388">
        <v>0</v>
      </c>
      <c r="G44" s="389"/>
      <c r="H44" s="105"/>
      <c r="I44" s="105"/>
      <c r="J44" s="105"/>
      <c r="K44" s="6" t="s">
        <v>45</v>
      </c>
      <c r="L44" s="107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7"/>
      <c r="F45" s="390">
        <f>F43+F44</f>
        <v>0</v>
      </c>
      <c r="G45" s="391"/>
      <c r="H45" s="105"/>
      <c r="I45" s="105"/>
      <c r="J45" s="105"/>
      <c r="K45" s="6"/>
      <c r="L45" s="107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7"/>
      <c r="F46" s="388">
        <v>0</v>
      </c>
      <c r="G46" s="389"/>
      <c r="H46" s="105"/>
      <c r="I46" s="105"/>
      <c r="J46" s="105"/>
      <c r="K46" s="6"/>
      <c r="L46" s="107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7"/>
      <c r="F47" s="390">
        <f>F45+F46</f>
        <v>0</v>
      </c>
      <c r="G47" s="391"/>
      <c r="H47" s="105"/>
      <c r="I47" s="105"/>
      <c r="J47" s="105"/>
      <c r="K47" s="6"/>
      <c r="L47" s="107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7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7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07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107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107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7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03"/>
      <c r="C56" s="103"/>
      <c r="D56" s="103"/>
      <c r="E56" s="103"/>
      <c r="F56" s="103"/>
      <c r="G56" s="103"/>
      <c r="H56" s="6"/>
      <c r="I56" s="103"/>
      <c r="J56" s="103"/>
      <c r="K56" s="103"/>
      <c r="L56" s="103"/>
      <c r="M56" s="103"/>
      <c r="N56" s="104"/>
      <c r="P56" s="43"/>
      <c r="Q56" s="11"/>
    </row>
    <row r="57" spans="1:17" ht="11.25" customHeight="1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102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103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484"/>
      <c r="J61" s="484"/>
      <c r="K61" s="484"/>
      <c r="L61" s="484"/>
      <c r="M61" s="484"/>
      <c r="N61" s="485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</mergeCells>
  <printOptions horizontalCentered="1"/>
  <pageMargins left="0.1968503937007874" right="0.35433070866141736" top="0.7480314960629921" bottom="0.7480314960629921" header="0.31496062992125984" footer="0.31496062992125984"/>
  <pageSetup horizontalDpi="600" verticalDpi="600" orientation="portrait" scale="9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F52" sqref="F52:G5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9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2"/>
      <c r="M4" s="10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2" t="s">
        <v>2</v>
      </c>
      <c r="M5" s="10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7</v>
      </c>
      <c r="K8" s="95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0"/>
      <c r="B11" s="357">
        <f>$M$9</f>
        <v>5000</v>
      </c>
      <c r="C11" s="357"/>
      <c r="D11" s="358" t="s">
        <v>89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2" customHeight="1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101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1"/>
    </row>
    <row r="16" spans="1:14" ht="11.25">
      <c r="A16" s="5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6" ht="11.25">
      <c r="A17" s="5"/>
      <c r="B17" s="6" t="s">
        <v>11</v>
      </c>
      <c r="C17" s="6"/>
      <c r="D17" s="6"/>
      <c r="E17" s="21">
        <v>10</v>
      </c>
      <c r="F17" s="95" t="s">
        <v>5</v>
      </c>
      <c r="G17" s="354" t="s">
        <v>61</v>
      </c>
      <c r="H17" s="354"/>
      <c r="I17" s="95" t="s">
        <v>12</v>
      </c>
      <c r="J17" s="21">
        <v>11</v>
      </c>
      <c r="K17" s="95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/>
      <c r="I19" s="347" t="s">
        <v>17</v>
      </c>
      <c r="J19" s="349"/>
      <c r="K19" s="23" t="s">
        <v>16</v>
      </c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95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95" t="s">
        <v>28</v>
      </c>
      <c r="F25" s="375">
        <v>3500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95" t="s">
        <v>28</v>
      </c>
      <c r="F26" s="375">
        <v>1500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5000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95" t="s">
        <v>28</v>
      </c>
      <c r="G28" s="354" t="s">
        <v>98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98</v>
      </c>
      <c r="D29" s="354"/>
      <c r="E29" s="354"/>
      <c r="F29" s="95" t="s">
        <v>28</v>
      </c>
      <c r="G29" s="354" t="s">
        <v>81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81</v>
      </c>
      <c r="D30" s="354"/>
      <c r="E30" s="354"/>
      <c r="F30" s="95" t="s">
        <v>28</v>
      </c>
      <c r="G30" s="354" t="s">
        <v>98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98</v>
      </c>
      <c r="D31" s="354"/>
      <c r="E31" s="354"/>
      <c r="F31" s="95" t="s">
        <v>28</v>
      </c>
      <c r="G31" s="354" t="s">
        <v>68</v>
      </c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95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95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54"/>
      <c r="D34" s="354"/>
      <c r="E34" s="354"/>
      <c r="F34" s="95" t="s">
        <v>28</v>
      </c>
      <c r="G34" s="369"/>
      <c r="H34" s="369"/>
      <c r="I34" s="369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95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95" t="s">
        <v>28</v>
      </c>
      <c r="G36" s="345"/>
      <c r="H36" s="345"/>
      <c r="I36" s="345"/>
      <c r="J36" s="30">
        <f>J28+J29+J30+J31+J32+J33+J35</f>
        <v>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101"/>
      <c r="M37" s="379">
        <f>M26</f>
        <v>5000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95"/>
      <c r="I38" s="95"/>
      <c r="J38" s="33"/>
      <c r="K38" s="6"/>
      <c r="L38" s="97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97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97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97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101"/>
      <c r="F43" s="386">
        <v>0</v>
      </c>
      <c r="G43" s="387"/>
      <c r="H43" s="97"/>
      <c r="I43" s="97"/>
      <c r="J43" s="97"/>
      <c r="K43" s="6" t="s">
        <v>43</v>
      </c>
      <c r="L43" s="101"/>
      <c r="M43" s="355">
        <f>SUM(M37+M39+M40)+M41+M42</f>
        <v>5000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101"/>
      <c r="F44" s="388">
        <v>0</v>
      </c>
      <c r="G44" s="389"/>
      <c r="H44" s="97"/>
      <c r="I44" s="97"/>
      <c r="J44" s="97"/>
      <c r="K44" s="6" t="s">
        <v>45</v>
      </c>
      <c r="L44" s="101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101"/>
      <c r="F45" s="390">
        <v>0</v>
      </c>
      <c r="G45" s="391"/>
      <c r="H45" s="97"/>
      <c r="I45" s="97"/>
      <c r="J45" s="97"/>
      <c r="K45" s="6"/>
      <c r="L45" s="101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101"/>
      <c r="F46" s="388">
        <v>0</v>
      </c>
      <c r="G46" s="389"/>
      <c r="H46" s="97"/>
      <c r="I46" s="97"/>
      <c r="J46" s="97"/>
      <c r="K46" s="6"/>
      <c r="L46" s="101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101"/>
      <c r="F47" s="390">
        <v>0</v>
      </c>
      <c r="G47" s="391"/>
      <c r="H47" s="97"/>
      <c r="I47" s="97"/>
      <c r="J47" s="97"/>
      <c r="K47" s="6"/>
      <c r="L47" s="101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101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101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101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 t="s">
        <v>10</v>
      </c>
      <c r="P50" s="6"/>
      <c r="Q50" s="6"/>
    </row>
    <row r="51" spans="1:17" ht="11.25">
      <c r="A51" s="5"/>
      <c r="B51" s="44" t="s">
        <v>51</v>
      </c>
      <c r="C51" s="6"/>
      <c r="D51" s="6"/>
      <c r="E51" s="101"/>
      <c r="F51" s="388">
        <v>0</v>
      </c>
      <c r="G51" s="389"/>
      <c r="H51" s="54"/>
      <c r="I51" s="51"/>
      <c r="J51" s="52"/>
      <c r="K51" s="52"/>
      <c r="L51" s="52"/>
      <c r="M51" s="52"/>
      <c r="N51" s="53" t="s">
        <v>10</v>
      </c>
      <c r="P51" s="345"/>
      <c r="Q51" s="345"/>
    </row>
    <row r="52" spans="1:17" ht="11.25">
      <c r="A52" s="5"/>
      <c r="B52" s="44" t="s">
        <v>45</v>
      </c>
      <c r="C52" s="6"/>
      <c r="D52" s="6"/>
      <c r="E52" s="101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101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95"/>
      <c r="C56" s="95"/>
      <c r="D56" s="95"/>
      <c r="E56" s="95"/>
      <c r="F56" s="95"/>
      <c r="G56" s="95"/>
      <c r="H56" s="6"/>
      <c r="I56" s="95"/>
      <c r="J56" s="95"/>
      <c r="K56" s="95"/>
      <c r="L56" s="95"/>
      <c r="M56" s="95"/>
      <c r="N56" s="96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99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100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3">
    <mergeCell ref="B61:G61"/>
    <mergeCell ref="I61:N61"/>
    <mergeCell ref="B13:N15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 horizontalCentered="1"/>
  <pageMargins left="0.17" right="0.17" top="0.7480314960629921" bottom="0.36" header="0.31496062992125984" footer="0.31496062992125984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31">
      <selection activeCell="F53" sqref="F53:G53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8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2"/>
      <c r="M4" s="10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2" t="s">
        <v>2</v>
      </c>
      <c r="M5" s="10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7</v>
      </c>
      <c r="K8" s="95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M42</f>
        <v>6129.6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0"/>
      <c r="B11" s="357">
        <f>$M$9</f>
        <v>6129.6</v>
      </c>
      <c r="C11" s="357"/>
      <c r="D11" s="358" t="s">
        <v>97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5" customHeight="1">
      <c r="A13" s="5"/>
      <c r="B13" s="360" t="s">
        <v>96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11.25">
      <c r="A15" s="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6" ht="11.25">
      <c r="A16" s="5"/>
      <c r="B16" s="6" t="s">
        <v>11</v>
      </c>
      <c r="C16" s="6"/>
      <c r="D16" s="6"/>
      <c r="E16" s="21">
        <v>13</v>
      </c>
      <c r="F16" s="95" t="s">
        <v>5</v>
      </c>
      <c r="G16" s="354" t="s">
        <v>61</v>
      </c>
      <c r="H16" s="354"/>
      <c r="I16" s="95" t="s">
        <v>12</v>
      </c>
      <c r="J16" s="21">
        <v>16</v>
      </c>
      <c r="K16" s="95" t="s">
        <v>13</v>
      </c>
      <c r="L16" s="354" t="s">
        <v>61</v>
      </c>
      <c r="M16" s="354"/>
      <c r="N16" s="13">
        <v>2016</v>
      </c>
      <c r="P16" s="22"/>
    </row>
    <row r="17" spans="1:14" ht="12" thickBot="1">
      <c r="A17" s="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</row>
    <row r="18" spans="1:22" ht="12" thickBot="1">
      <c r="A18" s="5"/>
      <c r="B18" s="345" t="s">
        <v>14</v>
      </c>
      <c r="C18" s="346"/>
      <c r="D18" s="23"/>
      <c r="E18" s="347" t="s">
        <v>15</v>
      </c>
      <c r="F18" s="348"/>
      <c r="G18" s="349"/>
      <c r="H18" s="23" t="s">
        <v>16</v>
      </c>
      <c r="I18" s="347" t="s">
        <v>17</v>
      </c>
      <c r="J18" s="349"/>
      <c r="K18" s="23"/>
      <c r="L18" s="347" t="s">
        <v>18</v>
      </c>
      <c r="M18" s="349"/>
      <c r="N18" s="23"/>
      <c r="V18" s="4" t="s">
        <v>10</v>
      </c>
    </row>
    <row r="19" spans="1:17" ht="11.25">
      <c r="A19" s="5"/>
      <c r="B19" s="364" t="s">
        <v>19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Q19" s="4" t="s">
        <v>10</v>
      </c>
    </row>
    <row r="20" spans="1:17" ht="12.75" customHeight="1">
      <c r="A20" s="5"/>
      <c r="B20" s="366"/>
      <c r="C20" s="367"/>
      <c r="D20" s="367"/>
      <c r="E20" s="368"/>
      <c r="F20" s="350"/>
      <c r="G20" s="369"/>
      <c r="H20" s="369"/>
      <c r="I20" s="370"/>
      <c r="J20" s="350"/>
      <c r="K20" s="370"/>
      <c r="L20" s="350"/>
      <c r="M20" s="369"/>
      <c r="N20" s="351"/>
      <c r="Q20" s="4" t="s">
        <v>10</v>
      </c>
    </row>
    <row r="21" spans="1:14" ht="11.25">
      <c r="A21" s="5"/>
      <c r="B21" s="371" t="s">
        <v>20</v>
      </c>
      <c r="C21" s="372"/>
      <c r="D21" s="372"/>
      <c r="E21" s="373"/>
      <c r="F21" s="371" t="s">
        <v>21</v>
      </c>
      <c r="G21" s="372"/>
      <c r="H21" s="372"/>
      <c r="I21" s="373"/>
      <c r="J21" s="371" t="s">
        <v>22</v>
      </c>
      <c r="K21" s="373"/>
      <c r="L21" s="371" t="s">
        <v>23</v>
      </c>
      <c r="M21" s="372"/>
      <c r="N21" s="37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95"/>
      <c r="F23" s="354" t="s">
        <v>26</v>
      </c>
      <c r="G23" s="354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5">
        <v>3</v>
      </c>
      <c r="E24" s="95" t="s">
        <v>28</v>
      </c>
      <c r="F24" s="375">
        <v>1400</v>
      </c>
      <c r="G24" s="376"/>
      <c r="H24" s="6" t="s">
        <v>29</v>
      </c>
      <c r="I24" s="6"/>
      <c r="J24" s="11"/>
      <c r="K24" s="6"/>
      <c r="L24" s="6"/>
      <c r="M24" s="377"/>
      <c r="N24" s="378"/>
    </row>
    <row r="25" spans="1:14" ht="11.25">
      <c r="A25" s="5"/>
      <c r="B25" s="6" t="s">
        <v>30</v>
      </c>
      <c r="C25" s="6"/>
      <c r="D25" s="25">
        <v>1</v>
      </c>
      <c r="E25" s="95" t="s">
        <v>28</v>
      </c>
      <c r="F25" s="375">
        <v>800</v>
      </c>
      <c r="G25" s="376"/>
      <c r="H25" s="6" t="s">
        <v>29</v>
      </c>
      <c r="I25" s="6"/>
      <c r="J25" s="11"/>
      <c r="K25" s="6" t="s">
        <v>31</v>
      </c>
      <c r="L25" s="6"/>
      <c r="M25" s="379">
        <f>D24*F24+D25*F25</f>
        <v>5000</v>
      </c>
      <c r="N25" s="380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354" t="s">
        <v>63</v>
      </c>
      <c r="D27" s="354"/>
      <c r="E27" s="354"/>
      <c r="F27" s="95" t="s">
        <v>28</v>
      </c>
      <c r="G27" s="354" t="s">
        <v>92</v>
      </c>
      <c r="H27" s="354"/>
      <c r="I27" s="354"/>
      <c r="J27" s="26">
        <v>261</v>
      </c>
      <c r="K27" s="6" t="s">
        <v>33</v>
      </c>
      <c r="L27" s="6"/>
      <c r="M27" s="6"/>
      <c r="N27" s="27"/>
    </row>
    <row r="28" spans="1:14" ht="11.25">
      <c r="A28" s="5"/>
      <c r="B28" s="6" t="s">
        <v>5</v>
      </c>
      <c r="C28" s="354" t="s">
        <v>93</v>
      </c>
      <c r="D28" s="354"/>
      <c r="E28" s="354"/>
      <c r="F28" s="95" t="s">
        <v>28</v>
      </c>
      <c r="G28" s="354" t="s">
        <v>93</v>
      </c>
      <c r="H28" s="354"/>
      <c r="I28" s="354"/>
      <c r="J28" s="26">
        <v>35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93</v>
      </c>
      <c r="D29" s="354"/>
      <c r="E29" s="354"/>
      <c r="F29" s="95" t="s">
        <v>28</v>
      </c>
      <c r="G29" s="354" t="s">
        <v>93</v>
      </c>
      <c r="H29" s="354"/>
      <c r="I29" s="354"/>
      <c r="J29" s="28">
        <v>35</v>
      </c>
      <c r="K29" s="6" t="s">
        <v>33</v>
      </c>
      <c r="L29" s="6"/>
      <c r="M29" s="6"/>
      <c r="N29" s="13"/>
    </row>
    <row r="30" spans="1:14" ht="11.25">
      <c r="A30" s="5"/>
      <c r="B30" s="6" t="s">
        <v>5</v>
      </c>
      <c r="C30" s="354" t="s">
        <v>92</v>
      </c>
      <c r="D30" s="354"/>
      <c r="E30" s="354"/>
      <c r="F30" s="95" t="s">
        <v>28</v>
      </c>
      <c r="G30" s="354" t="s">
        <v>63</v>
      </c>
      <c r="H30" s="354"/>
      <c r="I30" s="354"/>
      <c r="J30" s="28">
        <v>261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F31" s="95" t="s">
        <v>28</v>
      </c>
      <c r="G31" s="369"/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95" t="s">
        <v>28</v>
      </c>
      <c r="G32" s="354"/>
      <c r="H32" s="354"/>
      <c r="I32" s="354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95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95" t="s">
        <v>28</v>
      </c>
      <c r="G34" s="354"/>
      <c r="H34" s="354"/>
      <c r="I34" s="354"/>
      <c r="J34" s="29"/>
      <c r="K34" s="6" t="s">
        <v>33</v>
      </c>
      <c r="L34" s="6"/>
      <c r="M34" s="6"/>
      <c r="N34" s="13"/>
    </row>
    <row r="35" spans="1:14" ht="11.25">
      <c r="A35" s="5"/>
      <c r="B35" s="6"/>
      <c r="C35" s="345"/>
      <c r="D35" s="345"/>
      <c r="E35" s="345"/>
      <c r="F35" s="95"/>
      <c r="G35" s="345"/>
      <c r="H35" s="345"/>
      <c r="I35" s="345"/>
      <c r="J35" s="30">
        <f>J27+J28+J29+J30+J31+J32+J33+J34</f>
        <v>592</v>
      </c>
      <c r="K35" s="6"/>
      <c r="L35" s="6"/>
      <c r="M35" s="31"/>
      <c r="N35" s="32"/>
    </row>
    <row r="36" spans="1:14" ht="11.25">
      <c r="A36" s="5"/>
      <c r="B36" s="6"/>
      <c r="C36" s="6"/>
      <c r="D36" s="6"/>
      <c r="E36" s="6"/>
      <c r="F36" s="6"/>
      <c r="G36" s="6"/>
      <c r="H36" s="345" t="s">
        <v>34</v>
      </c>
      <c r="I36" s="345"/>
      <c r="J36" s="33">
        <v>1.3</v>
      </c>
      <c r="K36" s="6"/>
      <c r="L36" s="101"/>
      <c r="M36" s="379">
        <f>M25</f>
        <v>5000</v>
      </c>
      <c r="N36" s="380"/>
    </row>
    <row r="37" spans="1:18" ht="11.25">
      <c r="A37" s="5"/>
      <c r="B37" s="6" t="s">
        <v>35</v>
      </c>
      <c r="C37" s="6"/>
      <c r="D37" s="6"/>
      <c r="E37" s="6"/>
      <c r="F37" s="6"/>
      <c r="G37" s="6"/>
      <c r="H37" s="95"/>
      <c r="I37" s="95"/>
      <c r="J37" s="33"/>
      <c r="K37" s="6"/>
      <c r="L37" s="97" t="s">
        <v>36</v>
      </c>
      <c r="M37" s="381">
        <v>1</v>
      </c>
      <c r="N37" s="382"/>
      <c r="R37" s="4" t="s">
        <v>37</v>
      </c>
    </row>
    <row r="38" spans="1:17" ht="11.25">
      <c r="A38" s="5"/>
      <c r="B38" s="6"/>
      <c r="C38" s="6"/>
      <c r="D38" s="6"/>
      <c r="E38" s="6"/>
      <c r="F38" s="6"/>
      <c r="G38" s="383"/>
      <c r="H38" s="383"/>
      <c r="I38" s="383"/>
      <c r="J38" s="383"/>
      <c r="K38" s="383" t="s">
        <v>38</v>
      </c>
      <c r="L38" s="384"/>
      <c r="M38" s="381">
        <v>360</v>
      </c>
      <c r="N38" s="382"/>
      <c r="P38" s="345"/>
      <c r="Q38" s="345"/>
    </row>
    <row r="39" spans="1:17" ht="11.25">
      <c r="A39" s="5"/>
      <c r="B39" s="37"/>
      <c r="C39" s="38" t="s">
        <v>39</v>
      </c>
      <c r="D39" s="39"/>
      <c r="E39" s="39"/>
      <c r="F39" s="39"/>
      <c r="G39" s="40"/>
      <c r="H39" s="41"/>
      <c r="I39" s="41"/>
      <c r="J39" s="42"/>
      <c r="K39" s="42"/>
      <c r="L39" s="97" t="s">
        <v>32</v>
      </c>
      <c r="M39" s="375">
        <f>J35*J36</f>
        <v>769.6</v>
      </c>
      <c r="N39" s="385"/>
      <c r="P39" s="43"/>
      <c r="Q39" s="6"/>
    </row>
    <row r="40" spans="1:17" ht="11.25">
      <c r="A40" s="5"/>
      <c r="B40" s="44"/>
      <c r="C40" s="7"/>
      <c r="D40" s="6"/>
      <c r="E40" s="6"/>
      <c r="F40" s="6"/>
      <c r="G40" s="45"/>
      <c r="H40" s="41"/>
      <c r="I40" s="41"/>
      <c r="J40" s="42"/>
      <c r="K40" s="42"/>
      <c r="L40" s="97" t="s">
        <v>40</v>
      </c>
      <c r="M40" s="375"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97" t="s">
        <v>41</v>
      </c>
      <c r="M41" s="375">
        <v>0</v>
      </c>
      <c r="N41" s="385"/>
      <c r="P41" s="43"/>
      <c r="Q41" s="6"/>
    </row>
    <row r="42" spans="1:17" ht="11.25">
      <c r="A42" s="5"/>
      <c r="B42" s="44" t="s">
        <v>42</v>
      </c>
      <c r="C42" s="6"/>
      <c r="D42" s="6"/>
      <c r="E42" s="101"/>
      <c r="F42" s="386">
        <v>0</v>
      </c>
      <c r="G42" s="387"/>
      <c r="H42" s="97"/>
      <c r="I42" s="97"/>
      <c r="J42" s="97"/>
      <c r="K42" s="6" t="s">
        <v>43</v>
      </c>
      <c r="L42" s="101"/>
      <c r="M42" s="355">
        <f>SUM(M36+M38+M39)+M40+M41</f>
        <v>6129.6</v>
      </c>
      <c r="N42" s="356"/>
      <c r="O42" s="46"/>
      <c r="P42" s="43"/>
      <c r="Q42" s="11"/>
    </row>
    <row r="43" spans="1:17" ht="11.25">
      <c r="A43" s="5"/>
      <c r="B43" s="44" t="s">
        <v>44</v>
      </c>
      <c r="C43" s="6"/>
      <c r="D43" s="6"/>
      <c r="E43" s="101"/>
      <c r="F43" s="388">
        <v>0</v>
      </c>
      <c r="G43" s="389"/>
      <c r="H43" s="97"/>
      <c r="I43" s="97"/>
      <c r="J43" s="97"/>
      <c r="K43" s="6" t="s">
        <v>45</v>
      </c>
      <c r="L43" s="101"/>
      <c r="M43" s="355"/>
      <c r="N43" s="356"/>
      <c r="P43" s="43"/>
      <c r="Q43" s="11"/>
    </row>
    <row r="44" spans="1:17" ht="11.25">
      <c r="A44" s="5"/>
      <c r="B44" s="44" t="s">
        <v>46</v>
      </c>
      <c r="C44" s="6"/>
      <c r="D44" s="6"/>
      <c r="E44" s="101"/>
      <c r="F44" s="390">
        <f>F42+F43</f>
        <v>0</v>
      </c>
      <c r="G44" s="391"/>
      <c r="H44" s="97"/>
      <c r="I44" s="97"/>
      <c r="J44" s="97"/>
      <c r="K44" s="6"/>
      <c r="L44" s="101"/>
      <c r="M44" s="47"/>
      <c r="N44" s="48"/>
      <c r="P44" s="43"/>
      <c r="Q44" s="49"/>
    </row>
    <row r="45" spans="1:17" ht="11.25">
      <c r="A45" s="5"/>
      <c r="B45" s="44" t="s">
        <v>47</v>
      </c>
      <c r="C45" s="6"/>
      <c r="D45" s="6"/>
      <c r="E45" s="101"/>
      <c r="F45" s="388">
        <v>0</v>
      </c>
      <c r="G45" s="389"/>
      <c r="H45" s="97"/>
      <c r="I45" s="97"/>
      <c r="J45" s="97"/>
      <c r="K45" s="6"/>
      <c r="L45" s="101"/>
      <c r="M45" s="47"/>
      <c r="N45" s="48"/>
      <c r="P45" s="43"/>
      <c r="Q45" s="11"/>
    </row>
    <row r="46" spans="1:17" ht="11.25">
      <c r="A46" s="5"/>
      <c r="B46" s="44" t="s">
        <v>46</v>
      </c>
      <c r="C46" s="6"/>
      <c r="D46" s="6"/>
      <c r="E46" s="101"/>
      <c r="F46" s="390">
        <f>F44+F45</f>
        <v>0</v>
      </c>
      <c r="G46" s="391"/>
      <c r="H46" s="97"/>
      <c r="I46" s="97"/>
      <c r="J46" s="97"/>
      <c r="K46" s="6"/>
      <c r="L46" s="101"/>
      <c r="M46" s="47"/>
      <c r="N46" s="48"/>
      <c r="P46" s="43"/>
      <c r="Q46" s="11"/>
    </row>
    <row r="47" spans="1:17" ht="11.25">
      <c r="A47" s="5"/>
      <c r="B47" s="44" t="s">
        <v>32</v>
      </c>
      <c r="C47" s="6"/>
      <c r="D47" s="6"/>
      <c r="E47" s="101"/>
      <c r="F47" s="386">
        <v>0</v>
      </c>
      <c r="G47" s="387"/>
      <c r="H47" s="6"/>
      <c r="I47" s="37" t="s">
        <v>48</v>
      </c>
      <c r="J47" s="39"/>
      <c r="K47" s="39"/>
      <c r="L47" s="39"/>
      <c r="M47" s="39"/>
      <c r="N47" s="50"/>
      <c r="P47" s="43"/>
      <c r="Q47" s="11"/>
    </row>
    <row r="48" spans="1:17" ht="11.25">
      <c r="A48" s="5"/>
      <c r="B48" s="44" t="s">
        <v>49</v>
      </c>
      <c r="C48" s="6"/>
      <c r="D48" s="6"/>
      <c r="E48" s="101"/>
      <c r="F48" s="388">
        <v>0</v>
      </c>
      <c r="G48" s="389"/>
      <c r="H48" s="6"/>
      <c r="I48" s="51"/>
      <c r="J48" s="52"/>
      <c r="K48" s="52"/>
      <c r="L48" s="52"/>
      <c r="M48" s="52"/>
      <c r="N48" s="53"/>
      <c r="P48" s="6"/>
      <c r="Q48" s="6"/>
    </row>
    <row r="49" spans="1:17" ht="11.25">
      <c r="A49" s="5"/>
      <c r="B49" s="44" t="s">
        <v>41</v>
      </c>
      <c r="C49" s="6"/>
      <c r="D49" s="6"/>
      <c r="E49" s="101" t="s">
        <v>50</v>
      </c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51</v>
      </c>
      <c r="C50" s="6"/>
      <c r="D50" s="6"/>
      <c r="E50" s="101"/>
      <c r="F50" s="388">
        <v>0</v>
      </c>
      <c r="G50" s="389"/>
      <c r="H50" s="54"/>
      <c r="I50" s="51"/>
      <c r="J50" s="52"/>
      <c r="K50" s="52"/>
      <c r="L50" s="52"/>
      <c r="M50" s="52"/>
      <c r="N50" s="53"/>
      <c r="P50" s="345"/>
      <c r="Q50" s="345"/>
    </row>
    <row r="51" spans="1:17" ht="11.25">
      <c r="A51" s="5"/>
      <c r="B51" s="44" t="s">
        <v>45</v>
      </c>
      <c r="C51" s="6"/>
      <c r="D51" s="6"/>
      <c r="E51" s="101"/>
      <c r="F51" s="403">
        <v>0</v>
      </c>
      <c r="G51" s="404"/>
      <c r="H51" s="6"/>
      <c r="I51" s="51"/>
      <c r="J51" s="52"/>
      <c r="K51" s="52"/>
      <c r="L51" s="52"/>
      <c r="M51" s="52"/>
      <c r="N51" s="53"/>
      <c r="P51" s="43"/>
      <c r="Q51" s="6"/>
    </row>
    <row r="52" spans="1:17" ht="11.25">
      <c r="A52" s="5"/>
      <c r="B52" s="44" t="s">
        <v>52</v>
      </c>
      <c r="C52" s="6"/>
      <c r="D52" s="6"/>
      <c r="E52" s="101"/>
      <c r="F52" s="405">
        <v>0</v>
      </c>
      <c r="G52" s="406"/>
      <c r="H52" s="6"/>
      <c r="I52" s="55"/>
      <c r="J52" s="29"/>
      <c r="K52" s="29"/>
      <c r="L52" s="29"/>
      <c r="M52" s="29"/>
      <c r="N52" s="56"/>
      <c r="P52" s="43"/>
      <c r="Q52" s="6"/>
    </row>
    <row r="53" spans="1:17" ht="12" thickBot="1">
      <c r="A53" s="5"/>
      <c r="B53" s="57" t="s">
        <v>46</v>
      </c>
      <c r="C53" s="28"/>
      <c r="D53" s="28"/>
      <c r="E53" s="58"/>
      <c r="F53" s="407">
        <f>+F51+F52</f>
        <v>0</v>
      </c>
      <c r="G53" s="408"/>
      <c r="H53" s="6"/>
      <c r="I53" s="59"/>
      <c r="J53" s="29"/>
      <c r="K53" s="29"/>
      <c r="L53" s="29"/>
      <c r="M53" s="29"/>
      <c r="N53" s="56"/>
      <c r="P53" s="43"/>
      <c r="Q53" s="11"/>
    </row>
    <row r="54" spans="1:17" ht="11.25">
      <c r="A54" s="5"/>
      <c r="B54" s="345" t="s">
        <v>53</v>
      </c>
      <c r="C54" s="345"/>
      <c r="D54" s="345"/>
      <c r="E54" s="345"/>
      <c r="F54" s="345"/>
      <c r="G54" s="345"/>
      <c r="H54" s="6"/>
      <c r="I54" s="345" t="s">
        <v>54</v>
      </c>
      <c r="J54" s="345"/>
      <c r="K54" s="345"/>
      <c r="L54" s="345"/>
      <c r="M54" s="345"/>
      <c r="N54" s="346"/>
      <c r="P54" s="43"/>
      <c r="Q54" s="11"/>
    </row>
    <row r="55" spans="1:17" ht="1.5" customHeight="1">
      <c r="A55" s="5"/>
      <c r="B55" s="95"/>
      <c r="C55" s="95"/>
      <c r="D55" s="95"/>
      <c r="E55" s="95"/>
      <c r="F55" s="95"/>
      <c r="G55" s="95"/>
      <c r="H55" s="6"/>
      <c r="I55" s="95"/>
      <c r="J55" s="95"/>
      <c r="K55" s="95"/>
      <c r="L55" s="95"/>
      <c r="M55" s="95"/>
      <c r="N55" s="96"/>
      <c r="P55" s="43"/>
      <c r="Q55" s="11"/>
    </row>
    <row r="56" spans="1:17" ht="11.25" hidden="1">
      <c r="A56" s="5"/>
      <c r="B56" s="345"/>
      <c r="C56" s="345"/>
      <c r="D56" s="345"/>
      <c r="E56" s="345"/>
      <c r="F56" s="345"/>
      <c r="G56" s="345"/>
      <c r="H56" s="6"/>
      <c r="I56" s="6"/>
      <c r="J56" s="6"/>
      <c r="K56" s="6"/>
      <c r="L56" s="6"/>
      <c r="M56" s="6"/>
      <c r="N56" s="13"/>
      <c r="P56" s="43"/>
      <c r="Q56" s="11"/>
    </row>
    <row r="57" spans="1:17" ht="16.5" customHeight="1">
      <c r="A57" s="5"/>
      <c r="B57" s="354" t="s">
        <v>55</v>
      </c>
      <c r="C57" s="354"/>
      <c r="D57" s="354"/>
      <c r="E57" s="354"/>
      <c r="F57" s="354"/>
      <c r="G57" s="354"/>
      <c r="H57" s="6"/>
      <c r="I57" s="354" t="s">
        <v>94</v>
      </c>
      <c r="J57" s="354"/>
      <c r="K57" s="354"/>
      <c r="L57" s="354"/>
      <c r="M57" s="354"/>
      <c r="N57" s="398"/>
      <c r="P57" s="43"/>
      <c r="Q57" s="11"/>
    </row>
    <row r="58" spans="1:17" ht="11.25">
      <c r="A58" s="5"/>
      <c r="B58" s="345" t="s">
        <v>56</v>
      </c>
      <c r="C58" s="345"/>
      <c r="D58" s="345"/>
      <c r="E58" s="345"/>
      <c r="F58" s="345"/>
      <c r="G58" s="345"/>
      <c r="H58" s="6"/>
      <c r="I58" s="345" t="s">
        <v>56</v>
      </c>
      <c r="J58" s="345"/>
      <c r="K58" s="345"/>
      <c r="L58" s="345"/>
      <c r="M58" s="345"/>
      <c r="N58" s="346"/>
      <c r="P58" s="6"/>
      <c r="Q58" s="6"/>
    </row>
    <row r="59" spans="1:17" ht="26.25" customHeight="1">
      <c r="A59" s="5"/>
      <c r="B59" s="399" t="s">
        <v>57</v>
      </c>
      <c r="C59" s="399"/>
      <c r="D59" s="399"/>
      <c r="E59" s="399"/>
      <c r="F59" s="399"/>
      <c r="G59" s="399"/>
      <c r="H59" s="6"/>
      <c r="I59" s="400" t="s">
        <v>95</v>
      </c>
      <c r="J59" s="400"/>
      <c r="K59" s="400"/>
      <c r="L59" s="400"/>
      <c r="M59" s="400"/>
      <c r="N59" s="401"/>
      <c r="P59" s="6"/>
      <c r="Q59" s="6"/>
    </row>
    <row r="60" spans="1:17" ht="2.25" customHeight="1">
      <c r="A60" s="5"/>
      <c r="B60" s="345" t="s">
        <v>58</v>
      </c>
      <c r="C60" s="345"/>
      <c r="D60" s="345"/>
      <c r="E60" s="345"/>
      <c r="F60" s="345"/>
      <c r="G60" s="345"/>
      <c r="H60" s="6"/>
      <c r="I60" s="396"/>
      <c r="J60" s="396"/>
      <c r="K60" s="396"/>
      <c r="L60" s="396"/>
      <c r="M60" s="396"/>
      <c r="N60" s="397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61"/>
      <c r="B62" s="62"/>
      <c r="C62" s="62"/>
      <c r="D62" s="62"/>
      <c r="E62" s="62"/>
      <c r="F62" s="62"/>
      <c r="G62" s="62"/>
      <c r="H62" s="62"/>
      <c r="I62" s="62" t="s">
        <v>59</v>
      </c>
      <c r="J62" s="62">
        <v>7862</v>
      </c>
      <c r="K62" s="62"/>
      <c r="L62" s="63"/>
      <c r="M62" s="64"/>
      <c r="N62" s="65"/>
      <c r="P62" s="6"/>
      <c r="Q62" s="6"/>
    </row>
    <row r="63" spans="14:17" ht="36" customHeight="1">
      <c r="N63" s="4" t="s">
        <v>60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60:G60"/>
    <mergeCell ref="I60:N60"/>
    <mergeCell ref="B13:N14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  <mergeCell ref="F46:G46"/>
    <mergeCell ref="F47:G47"/>
    <mergeCell ref="F48:G48"/>
    <mergeCell ref="P50:Q50"/>
    <mergeCell ref="F51:G51"/>
    <mergeCell ref="F52:G52"/>
    <mergeCell ref="F53:G53"/>
    <mergeCell ref="B54:G54"/>
    <mergeCell ref="I54:N54"/>
    <mergeCell ref="P38:Q38"/>
    <mergeCell ref="F49:G49"/>
    <mergeCell ref="M40:N40"/>
    <mergeCell ref="M41:N41"/>
    <mergeCell ref="F42:G42"/>
    <mergeCell ref="M42:N42"/>
    <mergeCell ref="F43:G43"/>
    <mergeCell ref="M43:N43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4">
      <selection activeCell="I23" sqref="I23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7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2"/>
      <c r="M4" s="92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2" t="s">
        <v>2</v>
      </c>
      <c r="M5" s="92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87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1108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0"/>
      <c r="B11" s="357">
        <f>$M$9</f>
        <v>1108</v>
      </c>
      <c r="C11" s="357"/>
      <c r="D11" s="358" t="s">
        <v>91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557" t="s">
        <v>90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8"/>
    </row>
    <row r="14" spans="1:14" ht="11.25">
      <c r="A14" s="5"/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8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6" ht="11.25">
      <c r="A17" s="5"/>
      <c r="B17" s="6" t="s">
        <v>11</v>
      </c>
      <c r="C17" s="6"/>
      <c r="D17" s="6"/>
      <c r="E17" s="21">
        <v>4</v>
      </c>
      <c r="F17" s="87" t="s">
        <v>5</v>
      </c>
      <c r="G17" s="354" t="s">
        <v>61</v>
      </c>
      <c r="H17" s="354"/>
      <c r="I17" s="87" t="s">
        <v>12</v>
      </c>
      <c r="J17" s="21">
        <v>4</v>
      </c>
      <c r="K17" s="87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87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0</v>
      </c>
      <c r="E25" s="87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87" t="s">
        <v>28</v>
      </c>
      <c r="F26" s="375">
        <v>220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87" t="s">
        <v>28</v>
      </c>
      <c r="G28" s="354" t="s">
        <v>64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64</v>
      </c>
      <c r="D29" s="354"/>
      <c r="E29" s="354"/>
      <c r="F29" s="87" t="s">
        <v>28</v>
      </c>
      <c r="G29" s="354" t="s">
        <v>63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87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87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87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87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87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87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87"/>
      <c r="G36" s="345"/>
      <c r="H36" s="345"/>
      <c r="I36" s="345"/>
      <c r="J36" s="30">
        <f>J28+J29+J30+J31+J32+J33+J34+J35</f>
        <v>220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91"/>
      <c r="M37" s="379">
        <f>M26</f>
        <v>220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87"/>
      <c r="I38" s="87"/>
      <c r="J38" s="33"/>
      <c r="K38" s="6"/>
      <c r="L38" s="89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488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89" t="s">
        <v>32</v>
      </c>
      <c r="M40" s="375">
        <f>J36*J37</f>
        <v>352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89" t="s">
        <v>40</v>
      </c>
      <c r="M41" s="375">
        <v>48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89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91"/>
      <c r="F43" s="386">
        <v>0</v>
      </c>
      <c r="G43" s="387"/>
      <c r="H43" s="89"/>
      <c r="I43" s="89"/>
      <c r="J43" s="89"/>
      <c r="K43" s="6" t="s">
        <v>43</v>
      </c>
      <c r="L43" s="91"/>
      <c r="M43" s="355">
        <f>SUM(M37+M39+M40)+M41+M42</f>
        <v>1108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91"/>
      <c r="F44" s="388">
        <v>0</v>
      </c>
      <c r="G44" s="389"/>
      <c r="H44" s="89"/>
      <c r="I44" s="89"/>
      <c r="J44" s="89"/>
      <c r="K44" s="6" t="s">
        <v>45</v>
      </c>
      <c r="L44" s="91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91"/>
      <c r="F45" s="390">
        <f>F43+F44</f>
        <v>0</v>
      </c>
      <c r="G45" s="391"/>
      <c r="H45" s="89"/>
      <c r="I45" s="89"/>
      <c r="J45" s="89"/>
      <c r="K45" s="6"/>
      <c r="L45" s="91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91"/>
      <c r="F46" s="388">
        <v>0</v>
      </c>
      <c r="G46" s="389"/>
      <c r="H46" s="89"/>
      <c r="I46" s="89"/>
      <c r="J46" s="89"/>
      <c r="K46" s="6"/>
      <c r="L46" s="91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91"/>
      <c r="F47" s="390">
        <f>F45+F46</f>
        <v>0</v>
      </c>
      <c r="G47" s="391"/>
      <c r="H47" s="89"/>
      <c r="I47" s="89"/>
      <c r="J47" s="89"/>
      <c r="K47" s="6"/>
      <c r="L47" s="91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91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91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91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91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91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91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O55" s="4">
        <v>3</v>
      </c>
      <c r="P55" s="43"/>
      <c r="Q55" s="11"/>
    </row>
    <row r="56" spans="1:17" ht="1.5" customHeight="1">
      <c r="A56" s="5"/>
      <c r="B56" s="87"/>
      <c r="C56" s="87"/>
      <c r="D56" s="87"/>
      <c r="E56" s="87"/>
      <c r="F56" s="87"/>
      <c r="G56" s="87"/>
      <c r="H56" s="6"/>
      <c r="I56" s="87"/>
      <c r="J56" s="87"/>
      <c r="K56" s="87"/>
      <c r="L56" s="87"/>
      <c r="M56" s="87"/>
      <c r="N56" s="88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65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66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5:N15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2">
      <selection activeCell="Q21" sqref="Q2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6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3" t="s">
        <v>2</v>
      </c>
      <c r="M5" s="7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6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5000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1"/>
      <c r="B11" s="357">
        <f>$M$9</f>
        <v>5000</v>
      </c>
      <c r="C11" s="357"/>
      <c r="D11" s="358" t="s">
        <v>89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360" t="s">
        <v>80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3.75" customHeight="1">
      <c r="A15" s="5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1"/>
    </row>
    <row r="16" spans="1:14" ht="11.25">
      <c r="A16" s="5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6" ht="11.25">
      <c r="A17" s="5"/>
      <c r="B17" s="6" t="s">
        <v>11</v>
      </c>
      <c r="C17" s="6"/>
      <c r="D17" s="6"/>
      <c r="E17" s="21">
        <v>8</v>
      </c>
      <c r="F17" s="66" t="s">
        <v>5</v>
      </c>
      <c r="G17" s="354" t="s">
        <v>61</v>
      </c>
      <c r="H17" s="354"/>
      <c r="I17" s="66" t="s">
        <v>12</v>
      </c>
      <c r="J17" s="21">
        <v>11</v>
      </c>
      <c r="K17" s="66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/>
      <c r="I19" s="347" t="s">
        <v>17</v>
      </c>
      <c r="J19" s="349"/>
      <c r="K19" s="23" t="s">
        <v>16</v>
      </c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66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3</v>
      </c>
      <c r="E25" s="66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66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5000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66" t="s">
        <v>28</v>
      </c>
      <c r="G28" s="354" t="s">
        <v>64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64</v>
      </c>
      <c r="D29" s="354"/>
      <c r="E29" s="354"/>
      <c r="F29" s="66" t="s">
        <v>28</v>
      </c>
      <c r="G29" s="354" t="s">
        <v>81</v>
      </c>
      <c r="H29" s="354"/>
      <c r="I29" s="354"/>
      <c r="J29" s="26"/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81</v>
      </c>
      <c r="D30" s="354"/>
      <c r="E30" s="354"/>
      <c r="F30" s="66" t="s">
        <v>28</v>
      </c>
      <c r="G30" s="354" t="s">
        <v>64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64</v>
      </c>
      <c r="D31" s="354"/>
      <c r="E31" s="354"/>
      <c r="F31" s="66" t="s">
        <v>28</v>
      </c>
      <c r="G31" s="354" t="s">
        <v>68</v>
      </c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66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66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66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66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66"/>
      <c r="G36" s="345"/>
      <c r="H36" s="345"/>
      <c r="I36" s="345"/>
      <c r="J36" s="30">
        <f>J28+J29+J30+J31+J32+J33+J34+J35</f>
        <v>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72"/>
      <c r="M37" s="379">
        <f>M26</f>
        <v>5000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66"/>
      <c r="I38" s="66"/>
      <c r="J38" s="33"/>
      <c r="K38" s="6"/>
      <c r="L38" s="68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68" t="s">
        <v>32</v>
      </c>
      <c r="M40" s="375">
        <f>J36*J37</f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68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68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72"/>
      <c r="F43" s="386">
        <v>0</v>
      </c>
      <c r="G43" s="387"/>
      <c r="H43" s="68"/>
      <c r="I43" s="68"/>
      <c r="J43" s="68"/>
      <c r="K43" s="6" t="s">
        <v>43</v>
      </c>
      <c r="L43" s="72"/>
      <c r="M43" s="355">
        <f>SUM(M37+M39+M40)+M41+M42</f>
        <v>5000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72"/>
      <c r="F44" s="388">
        <v>0</v>
      </c>
      <c r="G44" s="389"/>
      <c r="H44" s="68"/>
      <c r="I44" s="68"/>
      <c r="J44" s="68"/>
      <c r="K44" s="6" t="s">
        <v>45</v>
      </c>
      <c r="L44" s="7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72"/>
      <c r="F45" s="390">
        <f>F43+F44</f>
        <v>0</v>
      </c>
      <c r="G45" s="391"/>
      <c r="H45" s="68"/>
      <c r="I45" s="68"/>
      <c r="J45" s="68"/>
      <c r="K45" s="6"/>
      <c r="L45" s="7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72"/>
      <c r="F46" s="388">
        <v>0</v>
      </c>
      <c r="G46" s="389"/>
      <c r="H46" s="68"/>
      <c r="I46" s="68"/>
      <c r="J46" s="68"/>
      <c r="K46" s="6"/>
      <c r="L46" s="7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72"/>
      <c r="F47" s="390">
        <f>F45+F46</f>
        <v>0</v>
      </c>
      <c r="G47" s="391"/>
      <c r="H47" s="68"/>
      <c r="I47" s="68"/>
      <c r="J47" s="68"/>
      <c r="K47" s="6"/>
      <c r="L47" s="7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7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7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7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7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72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7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66"/>
      <c r="C56" s="66"/>
      <c r="D56" s="66"/>
      <c r="E56" s="66"/>
      <c r="F56" s="66"/>
      <c r="G56" s="66"/>
      <c r="H56" s="6"/>
      <c r="I56" s="66"/>
      <c r="J56" s="66"/>
      <c r="K56" s="66"/>
      <c r="L56" s="66"/>
      <c r="M56" s="66"/>
      <c r="N56" s="67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87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88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71</v>
      </c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5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19" right="0.17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4">
      <selection activeCell="H23" sqref="H23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5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3" t="s">
        <v>2</v>
      </c>
      <c r="M5" s="7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6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3148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1"/>
      <c r="B11" s="357">
        <f>$M$9</f>
        <v>3148</v>
      </c>
      <c r="C11" s="357"/>
      <c r="D11" s="358" t="s">
        <v>86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85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1.25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6" ht="11.25">
      <c r="A17" s="5"/>
      <c r="B17" s="6" t="s">
        <v>11</v>
      </c>
      <c r="C17" s="6"/>
      <c r="D17" s="6"/>
      <c r="E17" s="21">
        <v>8</v>
      </c>
      <c r="F17" s="66" t="s">
        <v>5</v>
      </c>
      <c r="G17" s="354" t="s">
        <v>61</v>
      </c>
      <c r="H17" s="354"/>
      <c r="I17" s="66" t="s">
        <v>12</v>
      </c>
      <c r="J17" s="21">
        <v>11</v>
      </c>
      <c r="K17" s="66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66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/>
      <c r="E25" s="66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2</v>
      </c>
      <c r="E26" s="66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1600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66" t="s">
        <v>28</v>
      </c>
      <c r="G28" s="354" t="s">
        <v>82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82</v>
      </c>
      <c r="D29" s="354"/>
      <c r="E29" s="354"/>
      <c r="F29" s="66" t="s">
        <v>28</v>
      </c>
      <c r="G29" s="354" t="s">
        <v>68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 t="s">
        <v>68</v>
      </c>
      <c r="D30" s="354"/>
      <c r="E30" s="354"/>
      <c r="F30" s="66" t="s">
        <v>28</v>
      </c>
      <c r="G30" s="354" t="s">
        <v>82</v>
      </c>
      <c r="H30" s="354"/>
      <c r="I30" s="354"/>
      <c r="J30" s="28">
        <v>110</v>
      </c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 t="s">
        <v>82</v>
      </c>
      <c r="D31" s="354"/>
      <c r="E31" s="354"/>
      <c r="F31" s="66" t="s">
        <v>28</v>
      </c>
      <c r="G31" s="354" t="s">
        <v>68</v>
      </c>
      <c r="H31" s="354"/>
      <c r="I31" s="354"/>
      <c r="J31" s="28">
        <v>110</v>
      </c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66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66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66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66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66"/>
      <c r="G36" s="345"/>
      <c r="H36" s="345"/>
      <c r="I36" s="345"/>
      <c r="J36" s="30">
        <f>J28+J29+J30+J31+J32+J33+J34+J35</f>
        <v>440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72"/>
      <c r="M37" s="379">
        <f>M26</f>
        <v>1600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66"/>
      <c r="I38" s="66"/>
      <c r="J38" s="33"/>
      <c r="K38" s="6"/>
      <c r="L38" s="68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976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68" t="s">
        <v>32</v>
      </c>
      <c r="M40" s="375">
        <f>J36*J37</f>
        <v>572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68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68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72"/>
      <c r="F43" s="386">
        <v>0</v>
      </c>
      <c r="G43" s="387"/>
      <c r="H43" s="68"/>
      <c r="I43" s="68"/>
      <c r="J43" s="68"/>
      <c r="K43" s="6" t="s">
        <v>43</v>
      </c>
      <c r="L43" s="72"/>
      <c r="M43" s="355">
        <f>SUM(M37+M39+M40)+M41+M42</f>
        <v>3148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72"/>
      <c r="F44" s="388">
        <v>0</v>
      </c>
      <c r="G44" s="389"/>
      <c r="H44" s="68"/>
      <c r="I44" s="68"/>
      <c r="J44" s="68"/>
      <c r="K44" s="6" t="s">
        <v>45</v>
      </c>
      <c r="L44" s="72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72"/>
      <c r="F45" s="390">
        <f>F43+F44</f>
        <v>0</v>
      </c>
      <c r="G45" s="391"/>
      <c r="H45" s="68"/>
      <c r="I45" s="68"/>
      <c r="J45" s="68"/>
      <c r="K45" s="6"/>
      <c r="L45" s="72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72"/>
      <c r="F46" s="388">
        <v>0</v>
      </c>
      <c r="G46" s="389"/>
      <c r="H46" s="68"/>
      <c r="I46" s="68"/>
      <c r="J46" s="68"/>
      <c r="K46" s="6"/>
      <c r="L46" s="72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72"/>
      <c r="F47" s="390">
        <f>F45+F46</f>
        <v>0</v>
      </c>
      <c r="G47" s="391"/>
      <c r="H47" s="68"/>
      <c r="I47" s="68"/>
      <c r="J47" s="68"/>
      <c r="K47" s="6"/>
      <c r="L47" s="72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72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72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72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72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72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72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66"/>
      <c r="C56" s="66"/>
      <c r="D56" s="66"/>
      <c r="E56" s="66"/>
      <c r="F56" s="66"/>
      <c r="G56" s="66"/>
      <c r="H56" s="6"/>
      <c r="I56" s="66"/>
      <c r="J56" s="66"/>
      <c r="K56" s="66"/>
      <c r="L56" s="66"/>
      <c r="M56" s="66"/>
      <c r="N56" s="67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83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84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3">
      <selection activeCell="V12" sqref="V1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4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3" t="s">
        <v>2</v>
      </c>
      <c r="M5" s="73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6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M42</f>
        <v>9000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1"/>
      <c r="B11" s="357">
        <f>$M$9</f>
        <v>9000</v>
      </c>
      <c r="C11" s="357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360" t="s">
        <v>80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1:14" ht="11.25">
      <c r="A14" s="5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1"/>
    </row>
    <row r="15" spans="1:14" ht="11.25">
      <c r="A15" s="5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1"/>
    </row>
    <row r="16" spans="1:16" ht="11.25">
      <c r="A16" s="5"/>
      <c r="B16" s="6" t="s">
        <v>11</v>
      </c>
      <c r="C16" s="6"/>
      <c r="D16" s="6"/>
      <c r="E16" s="21">
        <v>8</v>
      </c>
      <c r="F16" s="66" t="s">
        <v>5</v>
      </c>
      <c r="G16" s="354" t="s">
        <v>61</v>
      </c>
      <c r="H16" s="354"/>
      <c r="I16" s="66" t="s">
        <v>12</v>
      </c>
      <c r="J16" s="21">
        <v>11</v>
      </c>
      <c r="K16" s="66" t="s">
        <v>13</v>
      </c>
      <c r="L16" s="354" t="s">
        <v>61</v>
      </c>
      <c r="M16" s="354"/>
      <c r="N16" s="13">
        <v>2016</v>
      </c>
      <c r="P16" s="22"/>
    </row>
    <row r="17" spans="1:14" ht="12" thickBot="1">
      <c r="A17" s="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</row>
    <row r="18" spans="1:22" ht="12" thickBot="1">
      <c r="A18" s="5"/>
      <c r="B18" s="345" t="s">
        <v>14</v>
      </c>
      <c r="C18" s="346"/>
      <c r="D18" s="23"/>
      <c r="E18" s="347" t="s">
        <v>15</v>
      </c>
      <c r="F18" s="348"/>
      <c r="G18" s="349"/>
      <c r="H18" s="23"/>
      <c r="I18" s="347" t="s">
        <v>17</v>
      </c>
      <c r="J18" s="349"/>
      <c r="K18" s="23" t="s">
        <v>16</v>
      </c>
      <c r="L18" s="347" t="s">
        <v>18</v>
      </c>
      <c r="M18" s="349"/>
      <c r="N18" s="23"/>
      <c r="V18" s="4" t="s">
        <v>10</v>
      </c>
    </row>
    <row r="19" spans="1:17" ht="11.25">
      <c r="A19" s="5"/>
      <c r="B19" s="364" t="s">
        <v>19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Q19" s="4" t="s">
        <v>10</v>
      </c>
    </row>
    <row r="20" spans="1:17" ht="12.75" customHeight="1">
      <c r="A20" s="5"/>
      <c r="B20" s="366"/>
      <c r="C20" s="367"/>
      <c r="D20" s="367"/>
      <c r="E20" s="368"/>
      <c r="F20" s="350"/>
      <c r="G20" s="369"/>
      <c r="H20" s="369"/>
      <c r="I20" s="370"/>
      <c r="J20" s="350"/>
      <c r="K20" s="370"/>
      <c r="L20" s="350"/>
      <c r="M20" s="369"/>
      <c r="N20" s="351"/>
      <c r="Q20" s="4" t="s">
        <v>10</v>
      </c>
    </row>
    <row r="21" spans="1:14" ht="11.25">
      <c r="A21" s="5"/>
      <c r="B21" s="371" t="s">
        <v>20</v>
      </c>
      <c r="C21" s="372"/>
      <c r="D21" s="372"/>
      <c r="E21" s="373"/>
      <c r="F21" s="371" t="s">
        <v>21</v>
      </c>
      <c r="G21" s="372"/>
      <c r="H21" s="372"/>
      <c r="I21" s="373"/>
      <c r="J21" s="371" t="s">
        <v>22</v>
      </c>
      <c r="K21" s="373"/>
      <c r="L21" s="371" t="s">
        <v>23</v>
      </c>
      <c r="M21" s="372"/>
      <c r="N21" s="37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6"/>
      <c r="F23" s="354" t="s">
        <v>26</v>
      </c>
      <c r="G23" s="354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5">
        <v>3</v>
      </c>
      <c r="E24" s="66" t="s">
        <v>28</v>
      </c>
      <c r="F24" s="375">
        <v>2500</v>
      </c>
      <c r="G24" s="376"/>
      <c r="H24" s="6" t="s">
        <v>29</v>
      </c>
      <c r="I24" s="6"/>
      <c r="J24" s="11"/>
      <c r="K24" s="6"/>
      <c r="L24" s="6"/>
      <c r="M24" s="377"/>
      <c r="N24" s="378"/>
    </row>
    <row r="25" spans="1:14" ht="11.25">
      <c r="A25" s="5"/>
      <c r="B25" s="6" t="s">
        <v>30</v>
      </c>
      <c r="C25" s="6"/>
      <c r="D25" s="25">
        <v>1</v>
      </c>
      <c r="E25" s="66" t="s">
        <v>28</v>
      </c>
      <c r="F25" s="375">
        <v>1500</v>
      </c>
      <c r="G25" s="376"/>
      <c r="H25" s="6" t="s">
        <v>29</v>
      </c>
      <c r="I25" s="6"/>
      <c r="J25" s="11"/>
      <c r="K25" s="6" t="s">
        <v>31</v>
      </c>
      <c r="L25" s="6"/>
      <c r="M25" s="379">
        <f>D24*F24+D25*F25</f>
        <v>9000</v>
      </c>
      <c r="N25" s="380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354" t="s">
        <v>68</v>
      </c>
      <c r="D27" s="354"/>
      <c r="E27" s="354"/>
      <c r="F27" s="66" t="s">
        <v>28</v>
      </c>
      <c r="G27" s="354" t="s">
        <v>64</v>
      </c>
      <c r="H27" s="354"/>
      <c r="I27" s="354"/>
      <c r="J27" s="26"/>
      <c r="K27" s="6" t="s">
        <v>33</v>
      </c>
      <c r="L27" s="6"/>
      <c r="M27" s="6"/>
      <c r="N27" s="27"/>
    </row>
    <row r="28" spans="1:14" ht="11.25">
      <c r="A28" s="5"/>
      <c r="B28" s="6" t="s">
        <v>5</v>
      </c>
      <c r="C28" s="354" t="s">
        <v>64</v>
      </c>
      <c r="D28" s="354"/>
      <c r="E28" s="354"/>
      <c r="F28" s="66" t="s">
        <v>28</v>
      </c>
      <c r="G28" s="354" t="s">
        <v>81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81</v>
      </c>
      <c r="D29" s="354"/>
      <c r="E29" s="354"/>
      <c r="F29" s="66" t="s">
        <v>28</v>
      </c>
      <c r="G29" s="354" t="s">
        <v>64</v>
      </c>
      <c r="H29" s="354"/>
      <c r="I29" s="354"/>
      <c r="J29" s="28"/>
      <c r="K29" s="6" t="s">
        <v>33</v>
      </c>
      <c r="L29" s="6"/>
      <c r="M29" s="6"/>
      <c r="N29" s="13"/>
    </row>
    <row r="30" spans="1:14" ht="11.25">
      <c r="A30" s="5"/>
      <c r="B30" s="6" t="s">
        <v>5</v>
      </c>
      <c r="C30" s="354" t="s">
        <v>64</v>
      </c>
      <c r="D30" s="354"/>
      <c r="E30" s="354"/>
      <c r="F30" s="66" t="s">
        <v>28</v>
      </c>
      <c r="G30" s="354" t="s">
        <v>68</v>
      </c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F31" s="66" t="s">
        <v>28</v>
      </c>
      <c r="G31" s="369"/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66" t="s">
        <v>28</v>
      </c>
      <c r="G32" s="354"/>
      <c r="H32" s="354"/>
      <c r="I32" s="354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54"/>
      <c r="D33" s="354"/>
      <c r="E33" s="354"/>
      <c r="F33" s="66" t="s">
        <v>28</v>
      </c>
      <c r="G33" s="369"/>
      <c r="H33" s="369"/>
      <c r="I33" s="369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66" t="s">
        <v>28</v>
      </c>
      <c r="G34" s="354"/>
      <c r="H34" s="354"/>
      <c r="I34" s="354"/>
      <c r="J34" s="29"/>
      <c r="K34" s="6" t="s">
        <v>33</v>
      </c>
      <c r="L34" s="6"/>
      <c r="M34" s="6"/>
      <c r="N34" s="13"/>
    </row>
    <row r="35" spans="1:14" ht="11.25">
      <c r="A35" s="5"/>
      <c r="B35" s="6"/>
      <c r="C35" s="345"/>
      <c r="D35" s="345"/>
      <c r="E35" s="345"/>
      <c r="F35" s="66" t="s">
        <v>28</v>
      </c>
      <c r="G35" s="345"/>
      <c r="H35" s="345"/>
      <c r="I35" s="345"/>
      <c r="J35" s="30">
        <f>J27+J28+J29+J30+J31+J32+J34</f>
        <v>0</v>
      </c>
      <c r="K35" s="6"/>
      <c r="L35" s="6"/>
      <c r="M35" s="31"/>
      <c r="N35" s="32"/>
    </row>
    <row r="36" spans="1:14" ht="11.25">
      <c r="A36" s="5"/>
      <c r="B36" s="6"/>
      <c r="C36" s="6"/>
      <c r="D36" s="6"/>
      <c r="E36" s="6"/>
      <c r="F36" s="6"/>
      <c r="G36" s="6"/>
      <c r="H36" s="345" t="s">
        <v>34</v>
      </c>
      <c r="I36" s="345"/>
      <c r="J36" s="33">
        <v>1.3</v>
      </c>
      <c r="K36" s="6"/>
      <c r="L36" s="72"/>
      <c r="M36" s="379">
        <f>M25</f>
        <v>9000</v>
      </c>
      <c r="N36" s="380"/>
    </row>
    <row r="37" spans="1:18" ht="11.25">
      <c r="A37" s="5"/>
      <c r="B37" s="6" t="s">
        <v>35</v>
      </c>
      <c r="C37" s="6"/>
      <c r="D37" s="6"/>
      <c r="E37" s="6"/>
      <c r="F37" s="6"/>
      <c r="G37" s="6"/>
      <c r="H37" s="66"/>
      <c r="I37" s="66"/>
      <c r="J37" s="33"/>
      <c r="K37" s="6"/>
      <c r="L37" s="68" t="s">
        <v>36</v>
      </c>
      <c r="M37" s="381">
        <v>1</v>
      </c>
      <c r="N37" s="382"/>
      <c r="R37" s="4" t="s">
        <v>37</v>
      </c>
    </row>
    <row r="38" spans="1:17" ht="11.25">
      <c r="A38" s="5"/>
      <c r="B38" s="6"/>
      <c r="C38" s="6"/>
      <c r="D38" s="6"/>
      <c r="E38" s="6"/>
      <c r="F38" s="6"/>
      <c r="G38" s="383"/>
      <c r="H38" s="383"/>
      <c r="I38" s="383"/>
      <c r="J38" s="383"/>
      <c r="K38" s="383" t="s">
        <v>38</v>
      </c>
      <c r="L38" s="384"/>
      <c r="M38" s="381">
        <v>0</v>
      </c>
      <c r="N38" s="382"/>
      <c r="P38" s="345"/>
      <c r="Q38" s="345"/>
    </row>
    <row r="39" spans="1:17" ht="11.25">
      <c r="A39" s="5"/>
      <c r="B39" s="37"/>
      <c r="C39" s="38" t="s">
        <v>39</v>
      </c>
      <c r="D39" s="39"/>
      <c r="E39" s="39"/>
      <c r="F39" s="39"/>
      <c r="G39" s="40"/>
      <c r="H39" s="41"/>
      <c r="I39" s="41"/>
      <c r="J39" s="42"/>
      <c r="K39" s="42"/>
      <c r="L39" s="68" t="s">
        <v>32</v>
      </c>
      <c r="M39" s="375">
        <f>J35*J36</f>
        <v>0</v>
      </c>
      <c r="N39" s="385"/>
      <c r="P39" s="43"/>
      <c r="Q39" s="6"/>
    </row>
    <row r="40" spans="1:17" ht="11.25">
      <c r="A40" s="5"/>
      <c r="B40" s="44"/>
      <c r="C40" s="7"/>
      <c r="D40" s="6"/>
      <c r="E40" s="6"/>
      <c r="F40" s="6"/>
      <c r="G40" s="45"/>
      <c r="H40" s="41"/>
      <c r="I40" s="41"/>
      <c r="J40" s="42"/>
      <c r="K40" s="42"/>
      <c r="L40" s="68" t="s">
        <v>40</v>
      </c>
      <c r="M40" s="375">
        <v>0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68" t="s">
        <v>41</v>
      </c>
      <c r="M41" s="375">
        <v>0</v>
      </c>
      <c r="N41" s="385"/>
      <c r="P41" s="43"/>
      <c r="Q41" s="6"/>
    </row>
    <row r="42" spans="1:17" ht="11.25">
      <c r="A42" s="5"/>
      <c r="B42" s="44" t="s">
        <v>42</v>
      </c>
      <c r="C42" s="6"/>
      <c r="D42" s="6"/>
      <c r="E42" s="72"/>
      <c r="F42" s="386">
        <v>0</v>
      </c>
      <c r="G42" s="387"/>
      <c r="H42" s="68"/>
      <c r="I42" s="68"/>
      <c r="J42" s="68"/>
      <c r="K42" s="6" t="s">
        <v>43</v>
      </c>
      <c r="L42" s="72"/>
      <c r="M42" s="355">
        <f>SUM(M36+M38+M39)+M40+M41</f>
        <v>9000</v>
      </c>
      <c r="N42" s="356"/>
      <c r="O42" s="46"/>
      <c r="P42" s="43"/>
      <c r="Q42" s="11"/>
    </row>
    <row r="43" spans="1:17" ht="11.25">
      <c r="A43" s="5"/>
      <c r="B43" s="44" t="s">
        <v>44</v>
      </c>
      <c r="C43" s="6"/>
      <c r="D43" s="6"/>
      <c r="E43" s="72"/>
      <c r="F43" s="388">
        <v>0</v>
      </c>
      <c r="G43" s="389"/>
      <c r="H43" s="68"/>
      <c r="I43" s="68"/>
      <c r="J43" s="68"/>
      <c r="K43" s="6" t="s">
        <v>45</v>
      </c>
      <c r="L43" s="72"/>
      <c r="M43" s="355"/>
      <c r="N43" s="356"/>
      <c r="P43" s="43"/>
      <c r="Q43" s="11"/>
    </row>
    <row r="44" spans="1:17" ht="11.25">
      <c r="A44" s="5"/>
      <c r="B44" s="44" t="s">
        <v>46</v>
      </c>
      <c r="C44" s="6"/>
      <c r="D44" s="6"/>
      <c r="E44" s="72"/>
      <c r="F44" s="390">
        <f>F42+F43</f>
        <v>0</v>
      </c>
      <c r="G44" s="391"/>
      <c r="H44" s="68"/>
      <c r="I44" s="68"/>
      <c r="J44" s="68"/>
      <c r="K44" s="6"/>
      <c r="L44" s="72"/>
      <c r="M44" s="47"/>
      <c r="N44" s="48"/>
      <c r="P44" s="43"/>
      <c r="Q44" s="49"/>
    </row>
    <row r="45" spans="1:17" ht="11.25">
      <c r="A45" s="5"/>
      <c r="B45" s="44" t="s">
        <v>47</v>
      </c>
      <c r="C45" s="6"/>
      <c r="D45" s="6"/>
      <c r="E45" s="72"/>
      <c r="F45" s="388">
        <v>0</v>
      </c>
      <c r="G45" s="389"/>
      <c r="H45" s="68"/>
      <c r="I45" s="68"/>
      <c r="J45" s="68"/>
      <c r="K45" s="6"/>
      <c r="L45" s="72"/>
      <c r="M45" s="47"/>
      <c r="N45" s="48"/>
      <c r="P45" s="43"/>
      <c r="Q45" s="11"/>
    </row>
    <row r="46" spans="1:17" ht="11.25">
      <c r="A46" s="5"/>
      <c r="B46" s="44" t="s">
        <v>46</v>
      </c>
      <c r="C46" s="6"/>
      <c r="D46" s="6"/>
      <c r="E46" s="72"/>
      <c r="F46" s="390">
        <f>F44+F45</f>
        <v>0</v>
      </c>
      <c r="G46" s="391"/>
      <c r="H46" s="68"/>
      <c r="I46" s="68"/>
      <c r="J46" s="68"/>
      <c r="K46" s="6"/>
      <c r="L46" s="72"/>
      <c r="M46" s="47"/>
      <c r="N46" s="48"/>
      <c r="P46" s="43"/>
      <c r="Q46" s="11"/>
    </row>
    <row r="47" spans="1:17" ht="11.25">
      <c r="A47" s="5"/>
      <c r="B47" s="44" t="s">
        <v>32</v>
      </c>
      <c r="C47" s="6"/>
      <c r="D47" s="6"/>
      <c r="E47" s="72"/>
      <c r="F47" s="386">
        <v>0</v>
      </c>
      <c r="G47" s="387"/>
      <c r="H47" s="6"/>
      <c r="I47" s="37" t="s">
        <v>48</v>
      </c>
      <c r="J47" s="39"/>
      <c r="K47" s="39"/>
      <c r="L47" s="39"/>
      <c r="M47" s="39"/>
      <c r="N47" s="50"/>
      <c r="P47" s="43"/>
      <c r="Q47" s="11"/>
    </row>
    <row r="48" spans="1:17" ht="11.25">
      <c r="A48" s="5"/>
      <c r="B48" s="44" t="s">
        <v>49</v>
      </c>
      <c r="C48" s="6"/>
      <c r="D48" s="6"/>
      <c r="E48" s="72"/>
      <c r="F48" s="388">
        <v>0</v>
      </c>
      <c r="G48" s="389"/>
      <c r="H48" s="6"/>
      <c r="I48" s="51"/>
      <c r="J48" s="52"/>
      <c r="K48" s="52"/>
      <c r="L48" s="52"/>
      <c r="M48" s="52"/>
      <c r="N48" s="53"/>
      <c r="P48" s="6"/>
      <c r="Q48" s="6"/>
    </row>
    <row r="49" spans="1:17" ht="11.25">
      <c r="A49" s="5"/>
      <c r="B49" s="44" t="s">
        <v>41</v>
      </c>
      <c r="C49" s="6"/>
      <c r="D49" s="6"/>
      <c r="E49" s="72" t="s">
        <v>50</v>
      </c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51</v>
      </c>
      <c r="C50" s="6"/>
      <c r="D50" s="6"/>
      <c r="E50" s="72"/>
      <c r="F50" s="388">
        <v>0</v>
      </c>
      <c r="G50" s="389"/>
      <c r="H50" s="54"/>
      <c r="I50" s="51"/>
      <c r="J50" s="52"/>
      <c r="K50" s="52"/>
      <c r="L50" s="52"/>
      <c r="M50" s="52"/>
      <c r="N50" s="53"/>
      <c r="P50" s="345"/>
      <c r="Q50" s="345"/>
    </row>
    <row r="51" spans="1:17" ht="11.25">
      <c r="A51" s="5"/>
      <c r="B51" s="44" t="s">
        <v>45</v>
      </c>
      <c r="C51" s="6"/>
      <c r="D51" s="6"/>
      <c r="E51" s="72"/>
      <c r="F51" s="388">
        <f>SUM(F46:G50)</f>
        <v>0</v>
      </c>
      <c r="G51" s="389"/>
      <c r="H51" s="6"/>
      <c r="I51" s="51"/>
      <c r="J51" s="52"/>
      <c r="K51" s="52"/>
      <c r="L51" s="52"/>
      <c r="M51" s="52"/>
      <c r="N51" s="53"/>
      <c r="P51" s="43"/>
      <c r="Q51" s="6"/>
    </row>
    <row r="52" spans="1:17" ht="11.25">
      <c r="A52" s="5"/>
      <c r="B52" s="44" t="s">
        <v>52</v>
      </c>
      <c r="C52" s="6"/>
      <c r="D52" s="6"/>
      <c r="E52" s="72"/>
      <c r="F52" s="392">
        <v>0</v>
      </c>
      <c r="G52" s="393"/>
      <c r="H52" s="6"/>
      <c r="I52" s="55"/>
      <c r="J52" s="29"/>
      <c r="K52" s="29"/>
      <c r="L52" s="29"/>
      <c r="M52" s="29"/>
      <c r="N52" s="56"/>
      <c r="P52" s="43"/>
      <c r="Q52" s="6"/>
    </row>
    <row r="53" spans="1:17" ht="12" thickBot="1">
      <c r="A53" s="5"/>
      <c r="B53" s="57" t="s">
        <v>46</v>
      </c>
      <c r="C53" s="28"/>
      <c r="D53" s="28"/>
      <c r="E53" s="58"/>
      <c r="F53" s="394">
        <f>+F51+F52</f>
        <v>0</v>
      </c>
      <c r="G53" s="395"/>
      <c r="H53" s="6"/>
      <c r="I53" s="59"/>
      <c r="J53" s="29"/>
      <c r="K53" s="29"/>
      <c r="L53" s="29"/>
      <c r="M53" s="29"/>
      <c r="N53" s="56"/>
      <c r="P53" s="43"/>
      <c r="Q53" s="11"/>
    </row>
    <row r="54" spans="1:17" ht="11.25">
      <c r="A54" s="5"/>
      <c r="B54" s="345" t="s">
        <v>53</v>
      </c>
      <c r="C54" s="345"/>
      <c r="D54" s="345"/>
      <c r="E54" s="345"/>
      <c r="F54" s="345"/>
      <c r="G54" s="345"/>
      <c r="H54" s="6"/>
      <c r="I54" s="345" t="s">
        <v>54</v>
      </c>
      <c r="J54" s="345"/>
      <c r="K54" s="345"/>
      <c r="L54" s="345"/>
      <c r="M54" s="345"/>
      <c r="N54" s="346"/>
      <c r="P54" s="43"/>
      <c r="Q54" s="11"/>
    </row>
    <row r="55" spans="1:17" ht="1.5" customHeight="1">
      <c r="A55" s="5"/>
      <c r="B55" s="66"/>
      <c r="C55" s="66"/>
      <c r="D55" s="66"/>
      <c r="E55" s="66"/>
      <c r="F55" s="66"/>
      <c r="G55" s="66"/>
      <c r="H55" s="6"/>
      <c r="I55" s="66"/>
      <c r="J55" s="66"/>
      <c r="K55" s="66"/>
      <c r="L55" s="66"/>
      <c r="M55" s="66"/>
      <c r="N55" s="67"/>
      <c r="P55" s="43"/>
      <c r="Q55" s="11"/>
    </row>
    <row r="56" spans="1:17" ht="11.25" customHeight="1" hidden="1">
      <c r="A56" s="5"/>
      <c r="B56" s="345"/>
      <c r="C56" s="345"/>
      <c r="D56" s="345"/>
      <c r="E56" s="345"/>
      <c r="F56" s="345"/>
      <c r="G56" s="345"/>
      <c r="H56" s="6"/>
      <c r="I56" s="6"/>
      <c r="J56" s="6"/>
      <c r="K56" s="6"/>
      <c r="L56" s="6"/>
      <c r="M56" s="6"/>
      <c r="N56" s="13"/>
      <c r="P56" s="43"/>
      <c r="Q56" s="11"/>
    </row>
    <row r="57" spans="1:17" ht="16.5" customHeight="1">
      <c r="A57" s="5"/>
      <c r="B57" s="354" t="s">
        <v>55</v>
      </c>
      <c r="C57" s="354"/>
      <c r="D57" s="354"/>
      <c r="E57" s="354"/>
      <c r="F57" s="354"/>
      <c r="G57" s="354"/>
      <c r="H57" s="6"/>
      <c r="I57" s="354" t="s">
        <v>79</v>
      </c>
      <c r="J57" s="354"/>
      <c r="K57" s="354"/>
      <c r="L57" s="354"/>
      <c r="M57" s="354"/>
      <c r="N57" s="398"/>
      <c r="P57" s="43"/>
      <c r="Q57" s="11"/>
    </row>
    <row r="58" spans="1:17" ht="11.25">
      <c r="A58" s="5"/>
      <c r="B58" s="345" t="s">
        <v>56</v>
      </c>
      <c r="C58" s="345"/>
      <c r="D58" s="345"/>
      <c r="E58" s="345"/>
      <c r="F58" s="345"/>
      <c r="G58" s="345"/>
      <c r="H58" s="6"/>
      <c r="I58" s="345" t="s">
        <v>56</v>
      </c>
      <c r="J58" s="345"/>
      <c r="K58" s="345"/>
      <c r="L58" s="345"/>
      <c r="M58" s="345"/>
      <c r="N58" s="346"/>
      <c r="P58" s="6"/>
      <c r="Q58" s="6"/>
    </row>
    <row r="59" spans="1:17" ht="26.25" customHeight="1">
      <c r="A59" s="5"/>
      <c r="B59" s="399" t="s">
        <v>57</v>
      </c>
      <c r="C59" s="399"/>
      <c r="D59" s="399"/>
      <c r="E59" s="399"/>
      <c r="F59" s="399"/>
      <c r="G59" s="399"/>
      <c r="H59" s="6"/>
      <c r="I59" s="400" t="s">
        <v>78</v>
      </c>
      <c r="J59" s="400"/>
      <c r="K59" s="400"/>
      <c r="L59" s="400"/>
      <c r="M59" s="400"/>
      <c r="N59" s="401"/>
      <c r="P59" s="6"/>
      <c r="Q59" s="6"/>
    </row>
    <row r="60" spans="1:17" ht="2.25" customHeight="1">
      <c r="A60" s="5"/>
      <c r="B60" s="345" t="s">
        <v>58</v>
      </c>
      <c r="C60" s="345"/>
      <c r="D60" s="345"/>
      <c r="E60" s="345"/>
      <c r="F60" s="345"/>
      <c r="G60" s="345"/>
      <c r="H60" s="6"/>
      <c r="I60" s="484"/>
      <c r="J60" s="484"/>
      <c r="K60" s="484"/>
      <c r="L60" s="484"/>
      <c r="M60" s="484"/>
      <c r="N60" s="485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61"/>
      <c r="B62" s="62"/>
      <c r="C62" s="62"/>
      <c r="D62" s="62"/>
      <c r="E62" s="62"/>
      <c r="F62" s="62"/>
      <c r="G62" s="62"/>
      <c r="H62" s="62"/>
      <c r="I62" s="62" t="s">
        <v>59</v>
      </c>
      <c r="J62" s="62">
        <v>7862</v>
      </c>
      <c r="K62" s="62"/>
      <c r="L62" s="63"/>
      <c r="M62" s="64"/>
      <c r="N62" s="65"/>
      <c r="P62" s="6"/>
      <c r="Q62" s="6"/>
    </row>
    <row r="63" spans="14:17" ht="36" customHeight="1">
      <c r="N63" s="4" t="s">
        <v>60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B54:G54"/>
    <mergeCell ref="I54:N54"/>
    <mergeCell ref="F44:G44"/>
    <mergeCell ref="F45:G45"/>
    <mergeCell ref="F46:G46"/>
    <mergeCell ref="F51:G51"/>
    <mergeCell ref="F52:G52"/>
    <mergeCell ref="F53:G53"/>
    <mergeCell ref="F47:G47"/>
    <mergeCell ref="F48:G48"/>
    <mergeCell ref="F49:G49"/>
    <mergeCell ref="F50:G50"/>
    <mergeCell ref="C33:E33"/>
    <mergeCell ref="G33:I33"/>
    <mergeCell ref="P50:Q50"/>
    <mergeCell ref="M37:N37"/>
    <mergeCell ref="G38:J38"/>
    <mergeCell ref="K38:L38"/>
    <mergeCell ref="M38:N38"/>
    <mergeCell ref="P38:Q38"/>
    <mergeCell ref="M40:N40"/>
    <mergeCell ref="M41:N41"/>
    <mergeCell ref="F42:G42"/>
    <mergeCell ref="M42:N42"/>
    <mergeCell ref="M39:N39"/>
    <mergeCell ref="F43:G43"/>
    <mergeCell ref="M43:N43"/>
    <mergeCell ref="M36:N36"/>
    <mergeCell ref="C34:E34"/>
    <mergeCell ref="G34:I34"/>
    <mergeCell ref="C35:E35"/>
    <mergeCell ref="G35:I35"/>
    <mergeCell ref="H36:I36"/>
    <mergeCell ref="C31:E31"/>
    <mergeCell ref="G31:I31"/>
    <mergeCell ref="C32:E32"/>
    <mergeCell ref="G32:I32"/>
    <mergeCell ref="C27:E27"/>
    <mergeCell ref="G27:I27"/>
    <mergeCell ref="C28:E28"/>
    <mergeCell ref="G28:I28"/>
    <mergeCell ref="C29:E29"/>
    <mergeCell ref="G29:I29"/>
    <mergeCell ref="C30:E30"/>
    <mergeCell ref="G30:I30"/>
    <mergeCell ref="F23:G23"/>
    <mergeCell ref="B19:N19"/>
    <mergeCell ref="B20:E20"/>
    <mergeCell ref="F20:I20"/>
    <mergeCell ref="J20:K20"/>
    <mergeCell ref="L20:N20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21:E21"/>
    <mergeCell ref="F21:I21"/>
    <mergeCell ref="J21:K21"/>
    <mergeCell ref="L21:N21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8">
      <selection activeCell="F20" sqref="F20:I2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3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</v>
      </c>
      <c r="K8" s="16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M42</f>
        <v>4000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4"/>
      <c r="B11" s="357">
        <f>$M$9</f>
        <v>4000</v>
      </c>
      <c r="C11" s="357"/>
      <c r="D11" s="358" t="s">
        <v>77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5.75" customHeight="1">
      <c r="A13" s="5"/>
      <c r="B13" s="486" t="s">
        <v>72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18.75" customHeight="1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11.25">
      <c r="A15" s="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22" ht="11.25">
      <c r="A16" s="5"/>
      <c r="B16" s="6" t="s">
        <v>11</v>
      </c>
      <c r="C16" s="6"/>
      <c r="D16" s="6"/>
      <c r="E16" s="21">
        <v>6</v>
      </c>
      <c r="F16" s="16" t="s">
        <v>5</v>
      </c>
      <c r="G16" s="354" t="s">
        <v>61</v>
      </c>
      <c r="H16" s="354"/>
      <c r="I16" s="16" t="s">
        <v>12</v>
      </c>
      <c r="J16" s="21">
        <v>7</v>
      </c>
      <c r="K16" s="16" t="s">
        <v>13</v>
      </c>
      <c r="L16" s="354" t="s">
        <v>61</v>
      </c>
      <c r="M16" s="354"/>
      <c r="N16" s="13">
        <v>2016</v>
      </c>
      <c r="V16" s="4" t="s">
        <v>10</v>
      </c>
    </row>
    <row r="17" spans="1:17" ht="12" thickBot="1">
      <c r="A17" s="5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  <c r="Q17" s="4" t="s">
        <v>10</v>
      </c>
    </row>
    <row r="18" spans="1:17" ht="12.75" customHeight="1" thickBot="1">
      <c r="A18" s="5"/>
      <c r="B18" s="345" t="s">
        <v>14</v>
      </c>
      <c r="C18" s="346"/>
      <c r="D18" s="23"/>
      <c r="E18" s="347" t="s">
        <v>15</v>
      </c>
      <c r="F18" s="348"/>
      <c r="G18" s="349"/>
      <c r="H18" s="23" t="s">
        <v>16</v>
      </c>
      <c r="I18" s="347" t="s">
        <v>17</v>
      </c>
      <c r="J18" s="349"/>
      <c r="K18" s="23"/>
      <c r="L18" s="347" t="s">
        <v>18</v>
      </c>
      <c r="M18" s="349"/>
      <c r="N18" s="23"/>
      <c r="Q18" s="4" t="s">
        <v>10</v>
      </c>
    </row>
    <row r="19" spans="1:14" ht="11.25">
      <c r="A19" s="5"/>
      <c r="B19" s="364" t="s">
        <v>19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</row>
    <row r="20" spans="1:14" ht="11.25">
      <c r="A20" s="5"/>
      <c r="B20" s="366"/>
      <c r="C20" s="367"/>
      <c r="D20" s="367"/>
      <c r="E20" s="368"/>
      <c r="F20" s="350"/>
      <c r="G20" s="369"/>
      <c r="H20" s="369"/>
      <c r="I20" s="370"/>
      <c r="J20" s="350"/>
      <c r="K20" s="370"/>
      <c r="L20" s="350"/>
      <c r="M20" s="369"/>
      <c r="N20" s="351"/>
    </row>
    <row r="21" spans="1:14" ht="11.25">
      <c r="A21" s="5"/>
      <c r="B21" s="371" t="s">
        <v>20</v>
      </c>
      <c r="C21" s="372"/>
      <c r="D21" s="372"/>
      <c r="E21" s="373"/>
      <c r="F21" s="371" t="s">
        <v>21</v>
      </c>
      <c r="G21" s="372"/>
      <c r="H21" s="372"/>
      <c r="I21" s="373"/>
      <c r="J21" s="371" t="s">
        <v>22</v>
      </c>
      <c r="K21" s="373"/>
      <c r="L21" s="371" t="s">
        <v>23</v>
      </c>
      <c r="M21" s="372"/>
      <c r="N21" s="37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6"/>
      <c r="F23" s="354" t="s">
        <v>26</v>
      </c>
      <c r="G23" s="354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5">
        <v>1</v>
      </c>
      <c r="E24" s="16" t="s">
        <v>28</v>
      </c>
      <c r="F24" s="375">
        <v>2500</v>
      </c>
      <c r="G24" s="376"/>
      <c r="H24" s="6" t="s">
        <v>29</v>
      </c>
      <c r="I24" s="6"/>
      <c r="J24" s="11"/>
      <c r="K24" s="6"/>
      <c r="L24" s="6"/>
      <c r="M24" s="377"/>
      <c r="N24" s="378"/>
    </row>
    <row r="25" spans="1:14" ht="11.25">
      <c r="A25" s="5"/>
      <c r="B25" s="6" t="s">
        <v>30</v>
      </c>
      <c r="C25" s="6"/>
      <c r="D25" s="25">
        <v>1</v>
      </c>
      <c r="E25" s="16" t="s">
        <v>28</v>
      </c>
      <c r="F25" s="375">
        <v>1500</v>
      </c>
      <c r="G25" s="376"/>
      <c r="H25" s="6" t="s">
        <v>29</v>
      </c>
      <c r="I25" s="6"/>
      <c r="J25" s="11"/>
      <c r="K25" s="6" t="s">
        <v>31</v>
      </c>
      <c r="L25" s="6"/>
      <c r="M25" s="379">
        <f>D24*F24+D25*F25</f>
        <v>4000</v>
      </c>
      <c r="N25" s="380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354" t="s">
        <v>68</v>
      </c>
      <c r="D27" s="354"/>
      <c r="E27" s="354"/>
      <c r="F27" s="16" t="s">
        <v>28</v>
      </c>
      <c r="G27" s="354" t="s">
        <v>73</v>
      </c>
      <c r="H27" s="354"/>
      <c r="I27" s="354"/>
      <c r="J27" s="26"/>
      <c r="K27" s="6" t="s">
        <v>33</v>
      </c>
      <c r="L27" s="6"/>
      <c r="M27" s="6"/>
      <c r="N27" s="27"/>
    </row>
    <row r="28" spans="1:14" ht="11.25">
      <c r="A28" s="5"/>
      <c r="B28" s="6" t="s">
        <v>5</v>
      </c>
      <c r="C28" s="354" t="s">
        <v>73</v>
      </c>
      <c r="D28" s="354"/>
      <c r="E28" s="354"/>
      <c r="F28" s="16" t="s">
        <v>28</v>
      </c>
      <c r="G28" s="354" t="s">
        <v>68</v>
      </c>
      <c r="H28" s="354"/>
      <c r="I28" s="354"/>
      <c r="J28" s="26"/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/>
      <c r="D29" s="354"/>
      <c r="E29" s="354"/>
      <c r="F29" s="16" t="s">
        <v>28</v>
      </c>
      <c r="G29" s="354"/>
      <c r="H29" s="354"/>
      <c r="I29" s="354"/>
      <c r="J29" s="28"/>
      <c r="K29" s="6" t="s">
        <v>33</v>
      </c>
      <c r="L29" s="6"/>
      <c r="M29" s="6"/>
      <c r="N29" s="13"/>
    </row>
    <row r="30" spans="1:14" ht="11.25">
      <c r="A30" s="5"/>
      <c r="B30" s="6" t="s">
        <v>5</v>
      </c>
      <c r="C30" s="354"/>
      <c r="D30" s="354"/>
      <c r="E30" s="354"/>
      <c r="F30" s="16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69"/>
      <c r="D31" s="369"/>
      <c r="E31" s="369"/>
      <c r="F31" s="16" t="s">
        <v>28</v>
      </c>
      <c r="G31" s="369"/>
      <c r="H31" s="369"/>
      <c r="I31" s="369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6" t="s">
        <v>28</v>
      </c>
      <c r="G32" s="354"/>
      <c r="H32" s="354"/>
      <c r="I32" s="354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54"/>
      <c r="D33" s="354"/>
      <c r="E33" s="354"/>
      <c r="F33" s="16" t="s">
        <v>28</v>
      </c>
      <c r="G33" s="369"/>
      <c r="H33" s="369"/>
      <c r="I33" s="369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6" t="s">
        <v>28</v>
      </c>
      <c r="G34" s="354"/>
      <c r="H34" s="354"/>
      <c r="I34" s="354"/>
      <c r="J34" s="29"/>
      <c r="K34" s="6" t="s">
        <v>33</v>
      </c>
      <c r="L34" s="6"/>
      <c r="M34" s="6"/>
      <c r="N34" s="13"/>
    </row>
    <row r="35" spans="1:18" ht="11.25">
      <c r="A35" s="5"/>
      <c r="B35" s="6"/>
      <c r="C35" s="345"/>
      <c r="D35" s="345"/>
      <c r="E35" s="345"/>
      <c r="F35" s="16" t="s">
        <v>28</v>
      </c>
      <c r="G35" s="345"/>
      <c r="H35" s="345"/>
      <c r="I35" s="345"/>
      <c r="J35" s="30">
        <f>J27+J28+J29+J30+J31+J32+J34</f>
        <v>0</v>
      </c>
      <c r="K35" s="6"/>
      <c r="L35" s="6"/>
      <c r="M35" s="31"/>
      <c r="N35" s="32"/>
      <c r="R35" s="4" t="s">
        <v>37</v>
      </c>
    </row>
    <row r="36" spans="1:17" ht="11.25">
      <c r="A36" s="5"/>
      <c r="B36" s="6"/>
      <c r="C36" s="6"/>
      <c r="D36" s="6"/>
      <c r="E36" s="6"/>
      <c r="F36" s="6"/>
      <c r="G36" s="6"/>
      <c r="H36" s="345" t="s">
        <v>34</v>
      </c>
      <c r="I36" s="345"/>
      <c r="J36" s="33">
        <v>1.3</v>
      </c>
      <c r="K36" s="6"/>
      <c r="L36" s="34"/>
      <c r="M36" s="379">
        <f>M25</f>
        <v>4000</v>
      </c>
      <c r="N36" s="380"/>
      <c r="P36" s="345"/>
      <c r="Q36" s="345"/>
    </row>
    <row r="37" spans="1:17" ht="11.25">
      <c r="A37" s="5"/>
      <c r="B37" s="6" t="s">
        <v>35</v>
      </c>
      <c r="C37" s="6"/>
      <c r="D37" s="6"/>
      <c r="E37" s="6"/>
      <c r="F37" s="6"/>
      <c r="G37" s="6"/>
      <c r="H37" s="16"/>
      <c r="I37" s="16"/>
      <c r="J37" s="33"/>
      <c r="K37" s="6"/>
      <c r="L37" s="36" t="s">
        <v>36</v>
      </c>
      <c r="M37" s="381">
        <v>1</v>
      </c>
      <c r="N37" s="382"/>
      <c r="P37" s="43"/>
      <c r="Q37" s="6"/>
    </row>
    <row r="38" spans="1:17" ht="11.25">
      <c r="A38" s="5"/>
      <c r="B38" s="6"/>
      <c r="C38" s="6"/>
      <c r="D38" s="6"/>
      <c r="E38" s="6"/>
      <c r="F38" s="6"/>
      <c r="G38" s="383"/>
      <c r="H38" s="383"/>
      <c r="I38" s="383"/>
      <c r="J38" s="383"/>
      <c r="K38" s="383" t="s">
        <v>38</v>
      </c>
      <c r="L38" s="384"/>
      <c r="M38" s="381">
        <v>0</v>
      </c>
      <c r="N38" s="382"/>
      <c r="P38" s="43"/>
      <c r="Q38" s="6"/>
    </row>
    <row r="39" spans="1:17" ht="11.25">
      <c r="A39" s="5"/>
      <c r="B39" s="37"/>
      <c r="C39" s="38" t="s">
        <v>39</v>
      </c>
      <c r="D39" s="39"/>
      <c r="E39" s="39"/>
      <c r="F39" s="39"/>
      <c r="G39" s="40"/>
      <c r="H39" s="41"/>
      <c r="I39" s="41"/>
      <c r="J39" s="42"/>
      <c r="K39" s="42"/>
      <c r="L39" s="36" t="s">
        <v>32</v>
      </c>
      <c r="M39" s="375">
        <f>J35*J36</f>
        <v>0</v>
      </c>
      <c r="N39" s="385"/>
      <c r="P39" s="43"/>
      <c r="Q39" s="6"/>
    </row>
    <row r="40" spans="1:17" ht="11.25">
      <c r="A40" s="5"/>
      <c r="B40" s="44"/>
      <c r="C40" s="7"/>
      <c r="D40" s="6"/>
      <c r="E40" s="6"/>
      <c r="F40" s="6"/>
      <c r="G40" s="45"/>
      <c r="H40" s="41"/>
      <c r="I40" s="41"/>
      <c r="J40" s="42"/>
      <c r="K40" s="42"/>
      <c r="L40" s="36" t="s">
        <v>40</v>
      </c>
      <c r="M40" s="375">
        <v>0</v>
      </c>
      <c r="N40" s="385"/>
      <c r="O40" s="46"/>
      <c r="P40" s="43"/>
      <c r="Q40" s="11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6" t="s">
        <v>41</v>
      </c>
      <c r="M41" s="375">
        <v>0</v>
      </c>
      <c r="N41" s="385"/>
      <c r="P41" s="43"/>
      <c r="Q41" s="11"/>
    </row>
    <row r="42" spans="1:17" ht="11.25">
      <c r="A42" s="5"/>
      <c r="B42" s="44" t="s">
        <v>42</v>
      </c>
      <c r="C42" s="6"/>
      <c r="D42" s="6"/>
      <c r="E42" s="34"/>
      <c r="F42" s="386">
        <v>0</v>
      </c>
      <c r="G42" s="387"/>
      <c r="H42" s="36"/>
      <c r="I42" s="36"/>
      <c r="J42" s="36"/>
      <c r="K42" s="6" t="s">
        <v>43</v>
      </c>
      <c r="L42" s="34"/>
      <c r="M42" s="355">
        <f>SUM(M36+M38+M39)+M40+M41</f>
        <v>4000</v>
      </c>
      <c r="N42" s="356"/>
      <c r="P42" s="43"/>
      <c r="Q42" s="49"/>
    </row>
    <row r="43" spans="1:17" ht="11.25">
      <c r="A43" s="5"/>
      <c r="B43" s="44" t="s">
        <v>44</v>
      </c>
      <c r="C43" s="6"/>
      <c r="D43" s="6"/>
      <c r="E43" s="34"/>
      <c r="F43" s="388">
        <v>0</v>
      </c>
      <c r="G43" s="389"/>
      <c r="H43" s="36"/>
      <c r="I43" s="36"/>
      <c r="J43" s="36"/>
      <c r="K43" s="6" t="s">
        <v>45</v>
      </c>
      <c r="L43" s="34"/>
      <c r="M43" s="355"/>
      <c r="N43" s="356"/>
      <c r="P43" s="43"/>
      <c r="Q43" s="11"/>
    </row>
    <row r="44" spans="1:17" ht="11.25">
      <c r="A44" s="5"/>
      <c r="B44" s="44" t="s">
        <v>46</v>
      </c>
      <c r="C44" s="6"/>
      <c r="D44" s="6"/>
      <c r="E44" s="34"/>
      <c r="F44" s="390">
        <v>0</v>
      </c>
      <c r="G44" s="391"/>
      <c r="H44" s="36"/>
      <c r="I44" s="36"/>
      <c r="J44" s="36"/>
      <c r="K44" s="6"/>
      <c r="L44" s="34"/>
      <c r="M44" s="47"/>
      <c r="N44" s="48"/>
      <c r="P44" s="43"/>
      <c r="Q44" s="11"/>
    </row>
    <row r="45" spans="1:17" ht="11.25">
      <c r="A45" s="5"/>
      <c r="B45" s="44" t="s">
        <v>47</v>
      </c>
      <c r="C45" s="6"/>
      <c r="D45" s="6"/>
      <c r="E45" s="34"/>
      <c r="F45" s="388">
        <v>0</v>
      </c>
      <c r="G45" s="389"/>
      <c r="H45" s="36"/>
      <c r="I45" s="36"/>
      <c r="J45" s="36"/>
      <c r="K45" s="6"/>
      <c r="L45" s="34"/>
      <c r="M45" s="47"/>
      <c r="N45" s="48"/>
      <c r="P45" s="43"/>
      <c r="Q45" s="11"/>
    </row>
    <row r="46" spans="1:17" ht="11.25">
      <c r="A46" s="5"/>
      <c r="B46" s="44" t="s">
        <v>46</v>
      </c>
      <c r="C46" s="6"/>
      <c r="D46" s="6"/>
      <c r="E46" s="34"/>
      <c r="F46" s="390">
        <f>F44+F45</f>
        <v>0</v>
      </c>
      <c r="G46" s="391"/>
      <c r="H46" s="36"/>
      <c r="I46" s="36"/>
      <c r="J46" s="36"/>
      <c r="K46" s="6"/>
      <c r="L46" s="34"/>
      <c r="M46" s="47"/>
      <c r="N46" s="48"/>
      <c r="P46" s="6"/>
      <c r="Q46" s="6"/>
    </row>
    <row r="47" spans="1:17" ht="11.25">
      <c r="A47" s="5"/>
      <c r="B47" s="44" t="s">
        <v>32</v>
      </c>
      <c r="C47" s="6"/>
      <c r="D47" s="6"/>
      <c r="E47" s="34"/>
      <c r="F47" s="386">
        <v>0</v>
      </c>
      <c r="G47" s="387"/>
      <c r="H47" s="6"/>
      <c r="I47" s="37" t="s">
        <v>48</v>
      </c>
      <c r="J47" s="39"/>
      <c r="K47" s="39"/>
      <c r="L47" s="39"/>
      <c r="M47" s="39"/>
      <c r="N47" s="50"/>
      <c r="P47" s="6"/>
      <c r="Q47" s="6"/>
    </row>
    <row r="48" spans="1:17" ht="11.25">
      <c r="A48" s="5"/>
      <c r="B48" s="44" t="s">
        <v>49</v>
      </c>
      <c r="C48" s="6"/>
      <c r="D48" s="6"/>
      <c r="E48" s="34"/>
      <c r="F48" s="388">
        <v>0</v>
      </c>
      <c r="G48" s="389"/>
      <c r="H48" s="6"/>
      <c r="I48" s="51"/>
      <c r="J48" s="52"/>
      <c r="K48" s="52"/>
      <c r="L48" s="52"/>
      <c r="M48" s="52"/>
      <c r="N48" s="53"/>
      <c r="P48" s="345"/>
      <c r="Q48" s="345"/>
    </row>
    <row r="49" spans="1:17" ht="11.25">
      <c r="A49" s="5"/>
      <c r="B49" s="44" t="s">
        <v>41</v>
      </c>
      <c r="C49" s="6"/>
      <c r="D49" s="6"/>
      <c r="E49" s="34" t="s">
        <v>50</v>
      </c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43"/>
      <c r="Q49" s="6"/>
    </row>
    <row r="50" spans="1:17" ht="11.25">
      <c r="A50" s="5"/>
      <c r="B50" s="44" t="s">
        <v>51</v>
      </c>
      <c r="C50" s="6"/>
      <c r="D50" s="6"/>
      <c r="E50" s="34"/>
      <c r="F50" s="388">
        <v>0</v>
      </c>
      <c r="G50" s="389"/>
      <c r="H50" s="54"/>
      <c r="I50" s="51"/>
      <c r="J50" s="52"/>
      <c r="K50" s="52"/>
      <c r="L50" s="52"/>
      <c r="M50" s="52"/>
      <c r="N50" s="53"/>
      <c r="P50" s="43"/>
      <c r="Q50" s="6"/>
    </row>
    <row r="51" spans="1:17" ht="11.25">
      <c r="A51" s="5"/>
      <c r="B51" s="44" t="s">
        <v>45</v>
      </c>
      <c r="C51" s="6"/>
      <c r="D51" s="6"/>
      <c r="E51" s="34"/>
      <c r="F51" s="388">
        <f>SUM(F46:G50)</f>
        <v>0</v>
      </c>
      <c r="G51" s="389"/>
      <c r="H51" s="6"/>
      <c r="I51" s="51"/>
      <c r="J51" s="52"/>
      <c r="K51" s="52"/>
      <c r="L51" s="52"/>
      <c r="M51" s="52"/>
      <c r="N51" s="53"/>
      <c r="P51" s="43"/>
      <c r="Q51" s="11"/>
    </row>
    <row r="52" spans="1:17" ht="11.25">
      <c r="A52" s="5"/>
      <c r="B52" s="44" t="s">
        <v>52</v>
      </c>
      <c r="C52" s="6"/>
      <c r="D52" s="6"/>
      <c r="E52" s="34"/>
      <c r="F52" s="392">
        <v>0</v>
      </c>
      <c r="G52" s="393"/>
      <c r="H52" s="6"/>
      <c r="I52" s="55"/>
      <c r="J52" s="29"/>
      <c r="K52" s="29"/>
      <c r="L52" s="29"/>
      <c r="M52" s="29"/>
      <c r="N52" s="56"/>
      <c r="P52" s="43"/>
      <c r="Q52" s="11"/>
    </row>
    <row r="53" spans="1:17" ht="1.5" customHeight="1" thickBot="1">
      <c r="A53" s="5"/>
      <c r="B53" s="57" t="s">
        <v>46</v>
      </c>
      <c r="C53" s="28"/>
      <c r="D53" s="28"/>
      <c r="E53" s="58"/>
      <c r="F53" s="394">
        <f>+F51+F52</f>
        <v>0</v>
      </c>
      <c r="G53" s="395"/>
      <c r="H53" s="6"/>
      <c r="I53" s="59"/>
      <c r="J53" s="29"/>
      <c r="K53" s="29"/>
      <c r="L53" s="29"/>
      <c r="M53" s="29"/>
      <c r="N53" s="56"/>
      <c r="P53" s="43"/>
      <c r="Q53" s="11"/>
    </row>
    <row r="54" spans="1:17" ht="11.25" hidden="1">
      <c r="A54" s="5"/>
      <c r="B54" s="345" t="s">
        <v>53</v>
      </c>
      <c r="C54" s="345"/>
      <c r="D54" s="345"/>
      <c r="E54" s="345"/>
      <c r="F54" s="345"/>
      <c r="G54" s="345"/>
      <c r="H54" s="6"/>
      <c r="I54" s="345" t="s">
        <v>54</v>
      </c>
      <c r="J54" s="345"/>
      <c r="K54" s="345"/>
      <c r="L54" s="345"/>
      <c r="M54" s="345"/>
      <c r="N54" s="346"/>
      <c r="P54" s="43"/>
      <c r="Q54" s="11"/>
    </row>
    <row r="55" spans="1:17" s="76" customFormat="1" ht="11.25">
      <c r="A55" s="74"/>
      <c r="B55" s="562" t="s">
        <v>53</v>
      </c>
      <c r="C55" s="562"/>
      <c r="D55" s="562"/>
      <c r="E55" s="562"/>
      <c r="F55" s="562"/>
      <c r="G55" s="562"/>
      <c r="H55" s="75"/>
      <c r="I55" s="562" t="s">
        <v>54</v>
      </c>
      <c r="J55" s="562"/>
      <c r="K55" s="562"/>
      <c r="L55" s="562"/>
      <c r="M55" s="562"/>
      <c r="N55" s="565"/>
      <c r="P55" s="77"/>
      <c r="Q55" s="78"/>
    </row>
    <row r="56" spans="1:17" s="76" customFormat="1" ht="1.5" customHeight="1">
      <c r="A56" s="74"/>
      <c r="B56" s="79"/>
      <c r="C56" s="79"/>
      <c r="D56" s="79"/>
      <c r="E56" s="79"/>
      <c r="F56" s="79"/>
      <c r="G56" s="79"/>
      <c r="H56" s="75"/>
      <c r="I56" s="79"/>
      <c r="J56" s="79"/>
      <c r="K56" s="79"/>
      <c r="L56" s="79"/>
      <c r="M56" s="79"/>
      <c r="N56" s="80"/>
      <c r="P56" s="77"/>
      <c r="Q56" s="78"/>
    </row>
    <row r="57" spans="1:17" s="76" customFormat="1" ht="11.25" hidden="1">
      <c r="A57" s="74"/>
      <c r="B57" s="562"/>
      <c r="C57" s="562"/>
      <c r="D57" s="562"/>
      <c r="E57" s="562"/>
      <c r="F57" s="562"/>
      <c r="G57" s="562"/>
      <c r="H57" s="75"/>
      <c r="I57" s="75"/>
      <c r="J57" s="75"/>
      <c r="K57" s="75"/>
      <c r="L57" s="75"/>
      <c r="M57" s="75"/>
      <c r="N57" s="81"/>
      <c r="P57" s="77"/>
      <c r="Q57" s="78"/>
    </row>
    <row r="58" spans="1:17" s="76" customFormat="1" ht="16.5" customHeight="1">
      <c r="A58" s="74"/>
      <c r="B58" s="566" t="s">
        <v>55</v>
      </c>
      <c r="C58" s="566"/>
      <c r="D58" s="566"/>
      <c r="E58" s="566"/>
      <c r="F58" s="566"/>
      <c r="G58" s="566"/>
      <c r="H58" s="75"/>
      <c r="I58" s="566" t="s">
        <v>75</v>
      </c>
      <c r="J58" s="566"/>
      <c r="K58" s="566"/>
      <c r="L58" s="566"/>
      <c r="M58" s="566"/>
      <c r="N58" s="567"/>
      <c r="P58" s="77"/>
      <c r="Q58" s="78"/>
    </row>
    <row r="59" spans="1:17" s="76" customFormat="1" ht="11.25">
      <c r="A59" s="74"/>
      <c r="B59" s="562" t="s">
        <v>56</v>
      </c>
      <c r="C59" s="562"/>
      <c r="D59" s="562"/>
      <c r="E59" s="562"/>
      <c r="F59" s="562"/>
      <c r="G59" s="562"/>
      <c r="H59" s="75"/>
      <c r="I59" s="562" t="s">
        <v>56</v>
      </c>
      <c r="J59" s="562"/>
      <c r="K59" s="562"/>
      <c r="L59" s="562"/>
      <c r="M59" s="562"/>
      <c r="N59" s="565"/>
      <c r="P59" s="75"/>
      <c r="Q59" s="75"/>
    </row>
    <row r="60" spans="1:17" s="76" customFormat="1" ht="26.25" customHeight="1">
      <c r="A60" s="74"/>
      <c r="B60" s="559" t="s">
        <v>57</v>
      </c>
      <c r="C60" s="559"/>
      <c r="D60" s="559"/>
      <c r="E60" s="559"/>
      <c r="F60" s="559"/>
      <c r="G60" s="559"/>
      <c r="H60" s="75"/>
      <c r="I60" s="560" t="s">
        <v>76</v>
      </c>
      <c r="J60" s="560"/>
      <c r="K60" s="560"/>
      <c r="L60" s="560"/>
      <c r="M60" s="560"/>
      <c r="N60" s="561"/>
      <c r="P60" s="75"/>
      <c r="Q60" s="75"/>
    </row>
    <row r="61" spans="1:17" s="76" customFormat="1" ht="2.25" customHeight="1">
      <c r="A61" s="74"/>
      <c r="B61" s="562" t="s">
        <v>58</v>
      </c>
      <c r="C61" s="562"/>
      <c r="D61" s="562"/>
      <c r="E61" s="562"/>
      <c r="F61" s="562"/>
      <c r="G61" s="562"/>
      <c r="H61" s="75"/>
      <c r="I61" s="563"/>
      <c r="J61" s="563"/>
      <c r="K61" s="563"/>
      <c r="L61" s="563"/>
      <c r="M61" s="563"/>
      <c r="N61" s="564"/>
      <c r="P61" s="75"/>
      <c r="Q61" s="75"/>
    </row>
    <row r="62" spans="1:17" s="76" customFormat="1" ht="0.75" customHeight="1" hidden="1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81"/>
      <c r="P62" s="75"/>
      <c r="Q62" s="75"/>
    </row>
    <row r="63" spans="1:17" s="76" customFormat="1" ht="14.25" customHeight="1" thickBot="1">
      <c r="A63" s="82"/>
      <c r="B63" s="83"/>
      <c r="C63" s="83"/>
      <c r="D63" s="83"/>
      <c r="E63" s="83"/>
      <c r="F63" s="83"/>
      <c r="G63" s="83"/>
      <c r="H63" s="83"/>
      <c r="I63" s="83" t="s">
        <v>59</v>
      </c>
      <c r="J63" s="83">
        <v>7862</v>
      </c>
      <c r="K63" s="83"/>
      <c r="L63" s="84" t="s">
        <v>71</v>
      </c>
      <c r="M63" s="85"/>
      <c r="N63" s="86"/>
      <c r="P63" s="75"/>
      <c r="Q63" s="75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</sheetData>
  <sheetProtection/>
  <mergeCells count="85">
    <mergeCell ref="B60:G60"/>
    <mergeCell ref="I60:N60"/>
    <mergeCell ref="B61:G61"/>
    <mergeCell ref="I61:N61"/>
    <mergeCell ref="B13:N14"/>
    <mergeCell ref="B55:G55"/>
    <mergeCell ref="I55:N55"/>
    <mergeCell ref="B57:G57"/>
    <mergeCell ref="B58:G58"/>
    <mergeCell ref="I58:N58"/>
    <mergeCell ref="B59:G59"/>
    <mergeCell ref="I59:N59"/>
    <mergeCell ref="F50:G50"/>
    <mergeCell ref="F44:G44"/>
    <mergeCell ref="F45:G45"/>
    <mergeCell ref="F46:G46"/>
    <mergeCell ref="F51:G51"/>
    <mergeCell ref="F52:G52"/>
    <mergeCell ref="F53:G53"/>
    <mergeCell ref="B54:G54"/>
    <mergeCell ref="I54:N54"/>
    <mergeCell ref="P36:Q36"/>
    <mergeCell ref="F47:G47"/>
    <mergeCell ref="F48:G48"/>
    <mergeCell ref="F49:G49"/>
    <mergeCell ref="M40:N40"/>
    <mergeCell ref="M41:N41"/>
    <mergeCell ref="F42:G42"/>
    <mergeCell ref="M42:N42"/>
    <mergeCell ref="F43:G43"/>
    <mergeCell ref="M43:N43"/>
    <mergeCell ref="P48:Q48"/>
    <mergeCell ref="M39:N39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H36:I36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1">
      <selection activeCell="B55" sqref="B55:G5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2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/>
      <c r="K8" s="16" t="s">
        <v>5</v>
      </c>
      <c r="L8" s="354" t="s">
        <v>67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3114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4"/>
      <c r="B11" s="357">
        <f>$M$9</f>
        <v>3114</v>
      </c>
      <c r="C11" s="357"/>
      <c r="D11" s="358" t="s">
        <v>74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486" t="s">
        <v>72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7"/>
    </row>
    <row r="14" spans="1:14" ht="26.25" customHeight="1">
      <c r="A14" s="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6" ht="11.25">
      <c r="A17" s="5"/>
      <c r="B17" s="6" t="s">
        <v>11</v>
      </c>
      <c r="C17" s="6"/>
      <c r="D17" s="6"/>
      <c r="E17" s="21">
        <v>6</v>
      </c>
      <c r="F17" s="16" t="s">
        <v>5</v>
      </c>
      <c r="G17" s="354" t="s">
        <v>61</v>
      </c>
      <c r="H17" s="354"/>
      <c r="I17" s="16" t="s">
        <v>12</v>
      </c>
      <c r="J17" s="21">
        <v>7</v>
      </c>
      <c r="K17" s="16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6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1</v>
      </c>
      <c r="E25" s="16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6" t="s">
        <v>28</v>
      </c>
      <c r="F26" s="375">
        <v>800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68</v>
      </c>
      <c r="D28" s="354"/>
      <c r="E28" s="354"/>
      <c r="F28" s="16" t="s">
        <v>28</v>
      </c>
      <c r="G28" s="354" t="s">
        <v>73</v>
      </c>
      <c r="H28" s="354"/>
      <c r="I28" s="354"/>
      <c r="J28" s="26">
        <v>340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73</v>
      </c>
      <c r="D29" s="354"/>
      <c r="E29" s="354"/>
      <c r="F29" s="16" t="s">
        <v>28</v>
      </c>
      <c r="G29" s="354" t="s">
        <v>68</v>
      </c>
      <c r="H29" s="354"/>
      <c r="I29" s="354"/>
      <c r="J29" s="26">
        <v>340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6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6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6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6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6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6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6"/>
      <c r="G36" s="345"/>
      <c r="H36" s="345"/>
      <c r="I36" s="345"/>
      <c r="J36" s="30">
        <f>J28+J29+J30+J31+J32+J33+J34+J35</f>
        <v>680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1.3</v>
      </c>
      <c r="K37" s="6"/>
      <c r="L37" s="34"/>
      <c r="M37" s="379">
        <f>M26</f>
        <v>2200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6"/>
      <c r="I38" s="16"/>
      <c r="J38" s="33"/>
      <c r="K38" s="6"/>
      <c r="L38" s="36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30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36" t="s">
        <v>32</v>
      </c>
      <c r="M40" s="375">
        <f>J36*J37</f>
        <v>884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6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36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34"/>
      <c r="F43" s="386">
        <v>0</v>
      </c>
      <c r="G43" s="387"/>
      <c r="H43" s="36"/>
      <c r="I43" s="36"/>
      <c r="J43" s="36"/>
      <c r="K43" s="6" t="s">
        <v>43</v>
      </c>
      <c r="L43" s="34"/>
      <c r="M43" s="355">
        <f>SUM(M37+M39+M40)+M41+M42</f>
        <v>3114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34"/>
      <c r="F44" s="388">
        <v>0</v>
      </c>
      <c r="G44" s="389"/>
      <c r="H44" s="36"/>
      <c r="I44" s="36"/>
      <c r="J44" s="36"/>
      <c r="K44" s="6" t="s">
        <v>45</v>
      </c>
      <c r="L44" s="34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34"/>
      <c r="F45" s="390">
        <f>F43+F44</f>
        <v>0</v>
      </c>
      <c r="G45" s="391"/>
      <c r="H45" s="36"/>
      <c r="I45" s="36"/>
      <c r="J45" s="36"/>
      <c r="K45" s="6"/>
      <c r="L45" s="34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34"/>
      <c r="F46" s="388">
        <v>0</v>
      </c>
      <c r="G46" s="389"/>
      <c r="H46" s="36"/>
      <c r="I46" s="36"/>
      <c r="J46" s="36"/>
      <c r="K46" s="6"/>
      <c r="L46" s="34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34"/>
      <c r="F47" s="390">
        <f>F45+F46</f>
        <v>0</v>
      </c>
      <c r="G47" s="391"/>
      <c r="H47" s="36"/>
      <c r="I47" s="36"/>
      <c r="J47" s="36"/>
      <c r="K47" s="6"/>
      <c r="L47" s="34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34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34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34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34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34"/>
      <c r="F52" s="403">
        <f>SUM(F47:G51)</f>
        <v>0</v>
      </c>
      <c r="G52" s="404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34"/>
      <c r="F53" s="405">
        <v>0</v>
      </c>
      <c r="G53" s="406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407">
        <f>+F52+F53</f>
        <v>0</v>
      </c>
      <c r="G54" s="408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P55" s="43"/>
      <c r="Q55" s="11"/>
    </row>
    <row r="56" spans="1:17" ht="1.5" customHeight="1">
      <c r="A56" s="5"/>
      <c r="B56" s="16"/>
      <c r="C56" s="16"/>
      <c r="D56" s="16"/>
      <c r="E56" s="16"/>
      <c r="F56" s="16"/>
      <c r="G56" s="16"/>
      <c r="H56" s="6"/>
      <c r="I56" s="16"/>
      <c r="J56" s="16"/>
      <c r="K56" s="16"/>
      <c r="L56" s="16"/>
      <c r="M56" s="16"/>
      <c r="N56" s="60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69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70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 t="s">
        <v>71</v>
      </c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  <mergeCell ref="P51:Q51"/>
    <mergeCell ref="F52:G52"/>
    <mergeCell ref="F53:G53"/>
    <mergeCell ref="F54:G54"/>
    <mergeCell ref="B55:G55"/>
    <mergeCell ref="I55:N55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5:N15"/>
    <mergeCell ref="G17:H17"/>
    <mergeCell ref="L17:M17"/>
    <mergeCell ref="B18:N18"/>
    <mergeCell ref="B19:C19"/>
    <mergeCell ref="E19:G19"/>
    <mergeCell ref="I19:J19"/>
    <mergeCell ref="L19:M19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7">
      <selection activeCell="B55" sqref="B55:G55"/>
    </sheetView>
  </sheetViews>
  <sheetFormatPr defaultColWidth="6.7109375" defaultRowHeight="15"/>
  <cols>
    <col min="1" max="1" width="0.42578125" style="220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36</v>
      </c>
      <c r="N2" s="445"/>
    </row>
    <row r="3" spans="1:14" ht="11.2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2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2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2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2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4775.2</v>
      </c>
      <c r="N9" s="423"/>
    </row>
    <row r="10" spans="1:14" ht="13.5" customHeight="1">
      <c r="A10" s="221"/>
      <c r="B10" s="222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60">
        <f>$M$9</f>
        <v>4775.2</v>
      </c>
      <c r="C11" s="460"/>
      <c r="D11" s="461" t="s">
        <v>184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2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70" t="s">
        <v>170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1"/>
    </row>
    <row r="14" spans="1:14" ht="11.25">
      <c r="A14" s="221"/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1"/>
    </row>
    <row r="15" spans="1:14" ht="3.75" customHeight="1">
      <c r="A15" s="221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1"/>
    </row>
    <row r="16" spans="1:14" ht="11.25">
      <c r="A16" s="221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2" t="s">
        <v>11</v>
      </c>
      <c r="C17" s="222"/>
      <c r="D17" s="222"/>
      <c r="E17" s="236">
        <v>27</v>
      </c>
      <c r="F17" s="284" t="s">
        <v>5</v>
      </c>
      <c r="G17" s="413" t="s">
        <v>61</v>
      </c>
      <c r="H17" s="413"/>
      <c r="I17" s="284" t="s">
        <v>12</v>
      </c>
      <c r="J17" s="236">
        <v>28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2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8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76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9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23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2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2" t="s">
        <v>27</v>
      </c>
      <c r="C25" s="222"/>
      <c r="D25" s="239">
        <v>1</v>
      </c>
      <c r="E25" s="284" t="s">
        <v>28</v>
      </c>
      <c r="F25" s="428">
        <v>2500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2" t="s">
        <v>30</v>
      </c>
      <c r="C26" s="222"/>
      <c r="D26" s="239">
        <v>1</v>
      </c>
      <c r="E26" s="284" t="s">
        <v>28</v>
      </c>
      <c r="F26" s="428">
        <v>1500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4000</v>
      </c>
      <c r="N26" s="432"/>
    </row>
    <row r="27" spans="1:14" ht="11.25">
      <c r="A27" s="221"/>
      <c r="B27" s="223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2" t="s">
        <v>5</v>
      </c>
      <c r="C28" s="413" t="s">
        <v>68</v>
      </c>
      <c r="D28" s="413"/>
      <c r="E28" s="413"/>
      <c r="F28" s="284" t="s">
        <v>28</v>
      </c>
      <c r="G28" s="413" t="s">
        <v>157</v>
      </c>
      <c r="H28" s="413"/>
      <c r="I28" s="413"/>
      <c r="J28" s="240">
        <v>196</v>
      </c>
      <c r="K28" s="222" t="s">
        <v>33</v>
      </c>
      <c r="L28" s="222"/>
      <c r="M28" s="222"/>
      <c r="N28" s="241"/>
    </row>
    <row r="29" spans="1:14" ht="11.25">
      <c r="A29" s="221"/>
      <c r="B29" s="222" t="s">
        <v>5</v>
      </c>
      <c r="C29" s="413" t="s">
        <v>157</v>
      </c>
      <c r="D29" s="413"/>
      <c r="E29" s="413"/>
      <c r="F29" s="284" t="s">
        <v>28</v>
      </c>
      <c r="G29" s="413" t="s">
        <v>149</v>
      </c>
      <c r="H29" s="413"/>
      <c r="I29" s="413"/>
      <c r="J29" s="240">
        <v>98</v>
      </c>
      <c r="K29" s="222" t="s">
        <v>33</v>
      </c>
      <c r="L29" s="222"/>
      <c r="M29" s="222"/>
      <c r="N29" s="241"/>
    </row>
    <row r="30" spans="1:14" ht="11.25">
      <c r="A30" s="221"/>
      <c r="B30" s="222" t="s">
        <v>5</v>
      </c>
      <c r="C30" s="413" t="s">
        <v>149</v>
      </c>
      <c r="D30" s="413"/>
      <c r="E30" s="413"/>
      <c r="F30" s="284" t="s">
        <v>28</v>
      </c>
      <c r="G30" s="413" t="s">
        <v>68</v>
      </c>
      <c r="H30" s="413"/>
      <c r="I30" s="413"/>
      <c r="J30" s="242">
        <v>250</v>
      </c>
      <c r="K30" s="222" t="s">
        <v>33</v>
      </c>
      <c r="L30" s="222"/>
      <c r="M30" s="222"/>
      <c r="N30" s="229"/>
    </row>
    <row r="31" spans="1:14" ht="11.25">
      <c r="A31" s="221"/>
      <c r="B31" s="222" t="s">
        <v>5</v>
      </c>
      <c r="C31" s="413"/>
      <c r="D31" s="413"/>
      <c r="E31" s="413"/>
      <c r="F31" s="284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2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2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2" t="s">
        <v>5</v>
      </c>
      <c r="C34" s="413"/>
      <c r="D34" s="413"/>
      <c r="E34" s="413"/>
      <c r="F34" s="284" t="s">
        <v>28</v>
      </c>
      <c r="G34" s="430"/>
      <c r="H34" s="430"/>
      <c r="I34" s="430"/>
      <c r="J34" s="242"/>
      <c r="K34" s="222" t="s">
        <v>33</v>
      </c>
      <c r="L34" s="222"/>
      <c r="M34" s="222"/>
      <c r="N34" s="229"/>
    </row>
    <row r="35" spans="1:14" ht="11.25">
      <c r="A35" s="221"/>
      <c r="B35" s="222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2"/>
      <c r="C36" s="402"/>
      <c r="D36" s="402"/>
      <c r="E36" s="402"/>
      <c r="F36" s="284" t="s">
        <v>28</v>
      </c>
      <c r="G36" s="402"/>
      <c r="H36" s="402"/>
      <c r="I36" s="402"/>
      <c r="J36" s="244">
        <f>J28+J29+J30+J31+J32+J33+J35</f>
        <v>544</v>
      </c>
      <c r="K36" s="222"/>
      <c r="L36" s="222"/>
      <c r="M36" s="245"/>
      <c r="N36" s="246"/>
    </row>
    <row r="37" spans="1:14" ht="11.25">
      <c r="A37" s="221"/>
      <c r="B37" s="222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4000</v>
      </c>
      <c r="N37" s="432"/>
    </row>
    <row r="38" spans="1:18" ht="11.25">
      <c r="A38" s="221"/>
      <c r="B38" s="222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2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f>15+53</f>
        <v>68</v>
      </c>
      <c r="N39" s="434"/>
      <c r="P39" s="402"/>
      <c r="Q39" s="402"/>
    </row>
    <row r="40" spans="1:17" ht="11.25">
      <c r="A40" s="221"/>
      <c r="B40" s="25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707.2</v>
      </c>
      <c r="N40" s="429"/>
      <c r="P40" s="256"/>
      <c r="Q40" s="222"/>
    </row>
    <row r="41" spans="1:17" ht="11.25">
      <c r="A41" s="221"/>
      <c r="B41" s="303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303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303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4775.2</v>
      </c>
      <c r="N43" s="423"/>
      <c r="O43" s="258"/>
      <c r="P43" s="256"/>
      <c r="Q43" s="227"/>
    </row>
    <row r="44" spans="1:17" ht="11.25">
      <c r="A44" s="221"/>
      <c r="B44" s="303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303" t="s">
        <v>46</v>
      </c>
      <c r="C45" s="222"/>
      <c r="D45" s="222"/>
      <c r="E45" s="293"/>
      <c r="F45" s="424"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303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303" t="s">
        <v>46</v>
      </c>
      <c r="C47" s="222"/>
      <c r="D47" s="222"/>
      <c r="E47" s="293"/>
      <c r="F47" s="424"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303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303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303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303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303" t="s">
        <v>45</v>
      </c>
      <c r="C52" s="222"/>
      <c r="D52" s="222"/>
      <c r="E52" s="293"/>
      <c r="F52" s="403">
        <v>0</v>
      </c>
      <c r="G52" s="404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303" t="s">
        <v>52</v>
      </c>
      <c r="C53" s="222"/>
      <c r="D53" s="222"/>
      <c r="E53" s="293"/>
      <c r="F53" s="405">
        <v>0</v>
      </c>
      <c r="G53" s="406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304" t="s">
        <v>46</v>
      </c>
      <c r="C54" s="242"/>
      <c r="D54" s="242"/>
      <c r="E54" s="269"/>
      <c r="F54" s="407">
        <v>0</v>
      </c>
      <c r="G54" s="408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2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4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2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3" t="s">
        <v>55</v>
      </c>
      <c r="C58" s="413"/>
      <c r="D58" s="413"/>
      <c r="E58" s="413"/>
      <c r="F58" s="413"/>
      <c r="G58" s="413"/>
      <c r="H58" s="222"/>
      <c r="I58" s="413" t="s">
        <v>99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2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7" t="s">
        <v>57</v>
      </c>
      <c r="C60" s="417"/>
      <c r="D60" s="417"/>
      <c r="E60" s="417"/>
      <c r="F60" s="417"/>
      <c r="G60" s="417"/>
      <c r="H60" s="222"/>
      <c r="I60" s="418" t="s">
        <v>183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2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3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306"/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5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15748031496062992" right="0.23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4">
      <selection activeCell="I25" sqref="I2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350">
        <v>1</v>
      </c>
      <c r="N2" s="351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352"/>
      <c r="M3" s="353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</v>
      </c>
      <c r="K8" s="15" t="s">
        <v>5</v>
      </c>
      <c r="L8" s="354" t="s">
        <v>61</v>
      </c>
      <c r="M8" s="354"/>
      <c r="N8" s="13">
        <v>2016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345" t="s">
        <v>6</v>
      </c>
      <c r="L9" s="345"/>
      <c r="M9" s="355">
        <f>M43</f>
        <v>1052</v>
      </c>
      <c r="N9" s="356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7"/>
      <c r="B11" s="357">
        <f>$M$9</f>
        <v>1052</v>
      </c>
      <c r="C11" s="357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1.25">
      <c r="A13" s="5"/>
      <c r="B13" s="18" t="s">
        <v>62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</row>
    <row r="14" spans="1:14" ht="11.25">
      <c r="A14" s="5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5"/>
    </row>
    <row r="15" spans="1:14" ht="3.75" customHeight="1">
      <c r="A15" s="5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3"/>
    </row>
    <row r="16" spans="1:14" ht="11.25">
      <c r="A16" s="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6" ht="11.25">
      <c r="A17" s="5"/>
      <c r="B17" s="6" t="s">
        <v>11</v>
      </c>
      <c r="C17" s="6"/>
      <c r="D17" s="6"/>
      <c r="E17" s="21">
        <v>2</v>
      </c>
      <c r="F17" s="15" t="s">
        <v>5</v>
      </c>
      <c r="G17" s="354" t="s">
        <v>61</v>
      </c>
      <c r="H17" s="354"/>
      <c r="I17" s="15" t="s">
        <v>12</v>
      </c>
      <c r="J17" s="21">
        <v>2</v>
      </c>
      <c r="K17" s="15" t="s">
        <v>13</v>
      </c>
      <c r="L17" s="354" t="s">
        <v>61</v>
      </c>
      <c r="M17" s="354"/>
      <c r="N17" s="13">
        <v>2016</v>
      </c>
      <c r="P17" s="22"/>
    </row>
    <row r="18" spans="1:14" ht="12" thickBot="1">
      <c r="A18" s="5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</row>
    <row r="19" spans="1:22" ht="12" thickBot="1">
      <c r="A19" s="5"/>
      <c r="B19" s="345" t="s">
        <v>14</v>
      </c>
      <c r="C19" s="346"/>
      <c r="D19" s="23"/>
      <c r="E19" s="347" t="s">
        <v>15</v>
      </c>
      <c r="F19" s="348"/>
      <c r="G19" s="349"/>
      <c r="H19" s="23" t="s">
        <v>16</v>
      </c>
      <c r="I19" s="347" t="s">
        <v>17</v>
      </c>
      <c r="J19" s="349"/>
      <c r="K19" s="23"/>
      <c r="L19" s="347" t="s">
        <v>18</v>
      </c>
      <c r="M19" s="349"/>
      <c r="N19" s="23"/>
      <c r="V19" s="4" t="s">
        <v>10</v>
      </c>
    </row>
    <row r="20" spans="1:17" ht="11.25">
      <c r="A20" s="5"/>
      <c r="B20" s="364" t="s">
        <v>19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Q20" s="4" t="s">
        <v>10</v>
      </c>
    </row>
    <row r="21" spans="1:17" ht="12.75" customHeight="1">
      <c r="A21" s="5"/>
      <c r="B21" s="366"/>
      <c r="C21" s="367"/>
      <c r="D21" s="367"/>
      <c r="E21" s="368"/>
      <c r="F21" s="350"/>
      <c r="G21" s="369"/>
      <c r="H21" s="369"/>
      <c r="I21" s="370"/>
      <c r="J21" s="350"/>
      <c r="K21" s="370"/>
      <c r="L21" s="350"/>
      <c r="M21" s="369"/>
      <c r="N21" s="351"/>
      <c r="Q21" s="4" t="s">
        <v>10</v>
      </c>
    </row>
    <row r="22" spans="1:14" ht="11.25">
      <c r="A22" s="5"/>
      <c r="B22" s="371" t="s">
        <v>20</v>
      </c>
      <c r="C22" s="372"/>
      <c r="D22" s="372"/>
      <c r="E22" s="373"/>
      <c r="F22" s="371" t="s">
        <v>21</v>
      </c>
      <c r="G22" s="372"/>
      <c r="H22" s="372"/>
      <c r="I22" s="373"/>
      <c r="J22" s="371" t="s">
        <v>22</v>
      </c>
      <c r="K22" s="373"/>
      <c r="L22" s="371" t="s">
        <v>23</v>
      </c>
      <c r="M22" s="372"/>
      <c r="N22" s="374"/>
    </row>
    <row r="23" spans="1:14" ht="11.25">
      <c r="A23" s="5"/>
      <c r="B23" s="7" t="s">
        <v>24</v>
      </c>
      <c r="C23" s="6"/>
      <c r="D23" s="6"/>
      <c r="E23" s="11"/>
      <c r="F23" s="6"/>
      <c r="G23" s="6"/>
      <c r="H23" s="6"/>
      <c r="I23" s="6"/>
      <c r="J23" s="6"/>
      <c r="K23" s="6"/>
      <c r="L23" s="6"/>
      <c r="M23" s="6"/>
      <c r="N23" s="13"/>
    </row>
    <row r="24" spans="1:14" ht="11.25">
      <c r="A24" s="5"/>
      <c r="B24" s="6"/>
      <c r="C24" s="6" t="s">
        <v>25</v>
      </c>
      <c r="D24" s="6"/>
      <c r="E24" s="15"/>
      <c r="F24" s="354" t="s">
        <v>26</v>
      </c>
      <c r="G24" s="354"/>
      <c r="H24" s="6"/>
      <c r="I24" s="6"/>
      <c r="J24" s="11"/>
      <c r="K24" s="6"/>
      <c r="L24" s="6"/>
      <c r="M24" s="6"/>
      <c r="N24" s="13"/>
    </row>
    <row r="25" spans="1:14" ht="11.25">
      <c r="A25" s="5"/>
      <c r="B25" s="6" t="s">
        <v>27</v>
      </c>
      <c r="C25" s="6"/>
      <c r="D25" s="25">
        <v>0</v>
      </c>
      <c r="E25" s="15" t="s">
        <v>28</v>
      </c>
      <c r="F25" s="375">
        <v>1400</v>
      </c>
      <c r="G25" s="376"/>
      <c r="H25" s="6" t="s">
        <v>29</v>
      </c>
      <c r="I25" s="6"/>
      <c r="J25" s="11"/>
      <c r="K25" s="6"/>
      <c r="L25" s="6"/>
      <c r="M25" s="377"/>
      <c r="N25" s="378"/>
    </row>
    <row r="26" spans="1:14" ht="11.25">
      <c r="A26" s="5"/>
      <c r="B26" s="6" t="s">
        <v>30</v>
      </c>
      <c r="C26" s="6"/>
      <c r="D26" s="25">
        <v>1</v>
      </c>
      <c r="E26" s="15" t="s">
        <v>28</v>
      </c>
      <c r="F26" s="375">
        <v>220</v>
      </c>
      <c r="G26" s="376"/>
      <c r="H26" s="6" t="s">
        <v>29</v>
      </c>
      <c r="I26" s="6"/>
      <c r="J26" s="11"/>
      <c r="K26" s="6" t="s">
        <v>31</v>
      </c>
      <c r="L26" s="6"/>
      <c r="M26" s="379">
        <f>D25*F25+D26*F26</f>
        <v>220</v>
      </c>
      <c r="N26" s="380"/>
    </row>
    <row r="27" spans="1:14" ht="11.25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</row>
    <row r="28" spans="1:14" ht="11.25">
      <c r="A28" s="5"/>
      <c r="B28" s="6" t="s">
        <v>5</v>
      </c>
      <c r="C28" s="354" t="s">
        <v>63</v>
      </c>
      <c r="D28" s="354"/>
      <c r="E28" s="354"/>
      <c r="F28" s="15" t="s">
        <v>28</v>
      </c>
      <c r="G28" s="354" t="s">
        <v>64</v>
      </c>
      <c r="H28" s="354"/>
      <c r="I28" s="354"/>
      <c r="J28" s="26">
        <v>110</v>
      </c>
      <c r="K28" s="6" t="s">
        <v>33</v>
      </c>
      <c r="L28" s="6"/>
      <c r="M28" s="6"/>
      <c r="N28" s="27"/>
    </row>
    <row r="29" spans="1:14" ht="11.25">
      <c r="A29" s="5"/>
      <c r="B29" s="6" t="s">
        <v>5</v>
      </c>
      <c r="C29" s="354" t="s">
        <v>64</v>
      </c>
      <c r="D29" s="354"/>
      <c r="E29" s="354"/>
      <c r="F29" s="15" t="s">
        <v>28</v>
      </c>
      <c r="G29" s="354" t="s">
        <v>63</v>
      </c>
      <c r="H29" s="354"/>
      <c r="I29" s="354"/>
      <c r="J29" s="26">
        <v>110</v>
      </c>
      <c r="K29" s="6" t="s">
        <v>33</v>
      </c>
      <c r="L29" s="6"/>
      <c r="M29" s="6"/>
      <c r="N29" s="27"/>
    </row>
    <row r="30" spans="1:14" ht="11.25">
      <c r="A30" s="5"/>
      <c r="B30" s="6" t="s">
        <v>5</v>
      </c>
      <c r="C30" s="354"/>
      <c r="D30" s="354"/>
      <c r="E30" s="354"/>
      <c r="F30" s="15" t="s">
        <v>28</v>
      </c>
      <c r="G30" s="354"/>
      <c r="H30" s="354"/>
      <c r="I30" s="354"/>
      <c r="J30" s="28"/>
      <c r="K30" s="6" t="s">
        <v>33</v>
      </c>
      <c r="L30" s="6"/>
      <c r="M30" s="6"/>
      <c r="N30" s="13"/>
    </row>
    <row r="31" spans="1:14" ht="11.25">
      <c r="A31" s="5"/>
      <c r="B31" s="6" t="s">
        <v>5</v>
      </c>
      <c r="C31" s="354"/>
      <c r="D31" s="354"/>
      <c r="E31" s="354"/>
      <c r="F31" s="15" t="s">
        <v>28</v>
      </c>
      <c r="G31" s="354"/>
      <c r="H31" s="354"/>
      <c r="I31" s="354"/>
      <c r="J31" s="28"/>
      <c r="K31" s="6" t="s">
        <v>33</v>
      </c>
      <c r="L31" s="6"/>
      <c r="M31" s="6"/>
      <c r="N31" s="13"/>
    </row>
    <row r="32" spans="1:14" ht="11.25">
      <c r="A32" s="5"/>
      <c r="B32" s="6" t="s">
        <v>5</v>
      </c>
      <c r="C32" s="369"/>
      <c r="D32" s="369"/>
      <c r="E32" s="369"/>
      <c r="F32" s="15" t="s">
        <v>28</v>
      </c>
      <c r="G32" s="369"/>
      <c r="H32" s="369"/>
      <c r="I32" s="369"/>
      <c r="J32" s="28"/>
      <c r="K32" s="6" t="s">
        <v>33</v>
      </c>
      <c r="L32" s="6"/>
      <c r="M32" s="6"/>
      <c r="N32" s="13"/>
    </row>
    <row r="33" spans="1:14" ht="11.25">
      <c r="A33" s="5"/>
      <c r="B33" s="6" t="s">
        <v>5</v>
      </c>
      <c r="C33" s="369"/>
      <c r="D33" s="369"/>
      <c r="E33" s="369"/>
      <c r="F33" s="15" t="s">
        <v>28</v>
      </c>
      <c r="G33" s="354"/>
      <c r="H33" s="354"/>
      <c r="I33" s="354"/>
      <c r="J33" s="28"/>
      <c r="K33" s="6" t="s">
        <v>33</v>
      </c>
      <c r="L33" s="6"/>
      <c r="M33" s="6"/>
      <c r="N33" s="13"/>
    </row>
    <row r="34" spans="1:14" ht="11.25">
      <c r="A34" s="5"/>
      <c r="B34" s="6" t="s">
        <v>5</v>
      </c>
      <c r="C34" s="369"/>
      <c r="D34" s="369"/>
      <c r="E34" s="369"/>
      <c r="F34" s="15" t="s">
        <v>28</v>
      </c>
      <c r="G34" s="354"/>
      <c r="H34" s="354"/>
      <c r="I34" s="354"/>
      <c r="J34" s="28"/>
      <c r="K34" s="6" t="s">
        <v>33</v>
      </c>
      <c r="L34" s="6"/>
      <c r="M34" s="6"/>
      <c r="N34" s="13"/>
    </row>
    <row r="35" spans="1:14" ht="11.25">
      <c r="A35" s="5"/>
      <c r="B35" s="6" t="s">
        <v>5</v>
      </c>
      <c r="C35" s="369"/>
      <c r="D35" s="369"/>
      <c r="E35" s="369"/>
      <c r="F35" s="15" t="s">
        <v>28</v>
      </c>
      <c r="G35" s="354"/>
      <c r="H35" s="354"/>
      <c r="I35" s="354"/>
      <c r="J35" s="29"/>
      <c r="K35" s="6" t="s">
        <v>33</v>
      </c>
      <c r="L35" s="6"/>
      <c r="M35" s="6"/>
      <c r="N35" s="13"/>
    </row>
    <row r="36" spans="1:14" ht="11.25">
      <c r="A36" s="5"/>
      <c r="B36" s="6"/>
      <c r="C36" s="345"/>
      <c r="D36" s="345"/>
      <c r="E36" s="345"/>
      <c r="F36" s="15"/>
      <c r="G36" s="345"/>
      <c r="H36" s="345"/>
      <c r="I36" s="345"/>
      <c r="J36" s="30">
        <f>J28+J29+J30+J31+J32+J33+J34+J35</f>
        <v>220</v>
      </c>
      <c r="K36" s="6"/>
      <c r="L36" s="6"/>
      <c r="M36" s="31"/>
      <c r="N36" s="32"/>
    </row>
    <row r="37" spans="1:14" ht="11.25">
      <c r="A37" s="5"/>
      <c r="B37" s="6"/>
      <c r="C37" s="6"/>
      <c r="D37" s="6"/>
      <c r="E37" s="6"/>
      <c r="F37" s="6"/>
      <c r="G37" s="6"/>
      <c r="H37" s="345" t="s">
        <v>34</v>
      </c>
      <c r="I37" s="345"/>
      <c r="J37" s="33">
        <v>1.6</v>
      </c>
      <c r="K37" s="6"/>
      <c r="L37" s="34"/>
      <c r="M37" s="379">
        <f>M26</f>
        <v>220</v>
      </c>
      <c r="N37" s="380"/>
    </row>
    <row r="38" spans="1:18" ht="11.25">
      <c r="A38" s="5"/>
      <c r="B38" s="6" t="s">
        <v>35</v>
      </c>
      <c r="C38" s="6"/>
      <c r="D38" s="6"/>
      <c r="E38" s="6"/>
      <c r="F38" s="6"/>
      <c r="G38" s="6"/>
      <c r="H38" s="15"/>
      <c r="I38" s="15"/>
      <c r="J38" s="33"/>
      <c r="K38" s="6"/>
      <c r="L38" s="35" t="s">
        <v>36</v>
      </c>
      <c r="M38" s="381">
        <v>1</v>
      </c>
      <c r="N38" s="382"/>
      <c r="R38" s="4" t="s">
        <v>37</v>
      </c>
    </row>
    <row r="39" spans="1:17" ht="11.25">
      <c r="A39" s="5"/>
      <c r="B39" s="6"/>
      <c r="C39" s="6"/>
      <c r="D39" s="6"/>
      <c r="E39" s="6"/>
      <c r="F39" s="6"/>
      <c r="G39" s="383"/>
      <c r="H39" s="383"/>
      <c r="I39" s="383"/>
      <c r="J39" s="383"/>
      <c r="K39" s="383" t="s">
        <v>38</v>
      </c>
      <c r="L39" s="384"/>
      <c r="M39" s="381">
        <v>480</v>
      </c>
      <c r="N39" s="382"/>
      <c r="P39" s="345"/>
      <c r="Q39" s="345"/>
    </row>
    <row r="40" spans="1:17" ht="11.25">
      <c r="A40" s="5"/>
      <c r="B40" s="37"/>
      <c r="C40" s="38" t="s">
        <v>39</v>
      </c>
      <c r="D40" s="39"/>
      <c r="E40" s="39"/>
      <c r="F40" s="39"/>
      <c r="G40" s="40"/>
      <c r="H40" s="41"/>
      <c r="I40" s="41"/>
      <c r="J40" s="42"/>
      <c r="K40" s="42"/>
      <c r="L40" s="35" t="s">
        <v>32</v>
      </c>
      <c r="M40" s="375">
        <f>J36*J37</f>
        <v>352</v>
      </c>
      <c r="N40" s="385"/>
      <c r="P40" s="43"/>
      <c r="Q40" s="6"/>
    </row>
    <row r="41" spans="1:17" ht="11.25">
      <c r="A41" s="5"/>
      <c r="B41" s="44"/>
      <c r="C41" s="7"/>
      <c r="D41" s="6"/>
      <c r="E41" s="6"/>
      <c r="F41" s="6"/>
      <c r="G41" s="45"/>
      <c r="H41" s="41"/>
      <c r="I41" s="41"/>
      <c r="J41" s="42"/>
      <c r="K41" s="42"/>
      <c r="L41" s="35" t="s">
        <v>40</v>
      </c>
      <c r="M41" s="375">
        <v>0</v>
      </c>
      <c r="N41" s="385"/>
      <c r="P41" s="43"/>
      <c r="Q41" s="6"/>
    </row>
    <row r="42" spans="1:17" ht="11.25">
      <c r="A42" s="5"/>
      <c r="B42" s="44"/>
      <c r="C42" s="7"/>
      <c r="D42" s="6"/>
      <c r="E42" s="6"/>
      <c r="F42" s="6"/>
      <c r="G42" s="45"/>
      <c r="H42" s="41"/>
      <c r="I42" s="41"/>
      <c r="J42" s="42"/>
      <c r="K42" s="42"/>
      <c r="L42" s="35" t="s">
        <v>41</v>
      </c>
      <c r="M42" s="375">
        <v>0</v>
      </c>
      <c r="N42" s="385"/>
      <c r="P42" s="43"/>
      <c r="Q42" s="6"/>
    </row>
    <row r="43" spans="1:17" ht="11.25">
      <c r="A43" s="5"/>
      <c r="B43" s="44" t="s">
        <v>42</v>
      </c>
      <c r="C43" s="6"/>
      <c r="D43" s="6"/>
      <c r="E43" s="34"/>
      <c r="F43" s="386">
        <v>0</v>
      </c>
      <c r="G43" s="387"/>
      <c r="H43" s="35"/>
      <c r="I43" s="35"/>
      <c r="J43" s="35"/>
      <c r="K43" s="6" t="s">
        <v>43</v>
      </c>
      <c r="L43" s="34"/>
      <c r="M43" s="355">
        <f>SUM(M37+M39+M40)+M41+M42</f>
        <v>1052</v>
      </c>
      <c r="N43" s="356"/>
      <c r="O43" s="46"/>
      <c r="P43" s="43"/>
      <c r="Q43" s="11"/>
    </row>
    <row r="44" spans="1:17" ht="11.25">
      <c r="A44" s="5"/>
      <c r="B44" s="44" t="s">
        <v>44</v>
      </c>
      <c r="C44" s="6"/>
      <c r="D44" s="6"/>
      <c r="E44" s="34"/>
      <c r="F44" s="388">
        <v>0</v>
      </c>
      <c r="G44" s="389"/>
      <c r="H44" s="35"/>
      <c r="I44" s="35"/>
      <c r="J44" s="35"/>
      <c r="K44" s="6" t="s">
        <v>45</v>
      </c>
      <c r="L44" s="34"/>
      <c r="M44" s="355"/>
      <c r="N44" s="356"/>
      <c r="P44" s="43"/>
      <c r="Q44" s="11"/>
    </row>
    <row r="45" spans="1:17" ht="11.25">
      <c r="A45" s="5"/>
      <c r="B45" s="44" t="s">
        <v>46</v>
      </c>
      <c r="C45" s="6"/>
      <c r="D45" s="6"/>
      <c r="E45" s="34"/>
      <c r="F45" s="390">
        <f>F43+F44</f>
        <v>0</v>
      </c>
      <c r="G45" s="391"/>
      <c r="H45" s="35"/>
      <c r="I45" s="35"/>
      <c r="J45" s="35"/>
      <c r="K45" s="6"/>
      <c r="L45" s="34"/>
      <c r="M45" s="47"/>
      <c r="N45" s="48"/>
      <c r="P45" s="43"/>
      <c r="Q45" s="49"/>
    </row>
    <row r="46" spans="1:17" ht="11.25">
      <c r="A46" s="5"/>
      <c r="B46" s="44" t="s">
        <v>47</v>
      </c>
      <c r="C46" s="6"/>
      <c r="D46" s="6"/>
      <c r="E46" s="34"/>
      <c r="F46" s="388">
        <v>0</v>
      </c>
      <c r="G46" s="389"/>
      <c r="H46" s="35"/>
      <c r="I46" s="35"/>
      <c r="J46" s="35"/>
      <c r="K46" s="6"/>
      <c r="L46" s="34"/>
      <c r="M46" s="47"/>
      <c r="N46" s="48"/>
      <c r="P46" s="43"/>
      <c r="Q46" s="11"/>
    </row>
    <row r="47" spans="1:17" ht="11.25">
      <c r="A47" s="5"/>
      <c r="B47" s="44" t="s">
        <v>46</v>
      </c>
      <c r="C47" s="6"/>
      <c r="D47" s="6"/>
      <c r="E47" s="34"/>
      <c r="F47" s="390">
        <f>F45+F46</f>
        <v>0</v>
      </c>
      <c r="G47" s="391"/>
      <c r="H47" s="35"/>
      <c r="I47" s="35"/>
      <c r="J47" s="35"/>
      <c r="K47" s="6"/>
      <c r="L47" s="34"/>
      <c r="M47" s="47"/>
      <c r="N47" s="48"/>
      <c r="P47" s="43"/>
      <c r="Q47" s="11"/>
    </row>
    <row r="48" spans="1:17" ht="11.25">
      <c r="A48" s="5"/>
      <c r="B48" s="44" t="s">
        <v>32</v>
      </c>
      <c r="C48" s="6"/>
      <c r="D48" s="6"/>
      <c r="E48" s="34"/>
      <c r="F48" s="386">
        <v>0</v>
      </c>
      <c r="G48" s="387"/>
      <c r="H48" s="6"/>
      <c r="I48" s="37" t="s">
        <v>48</v>
      </c>
      <c r="J48" s="39"/>
      <c r="K48" s="39"/>
      <c r="L48" s="39"/>
      <c r="M48" s="39"/>
      <c r="N48" s="50"/>
      <c r="P48" s="43"/>
      <c r="Q48" s="11"/>
    </row>
    <row r="49" spans="1:17" ht="11.25">
      <c r="A49" s="5"/>
      <c r="B49" s="44" t="s">
        <v>49</v>
      </c>
      <c r="C49" s="6"/>
      <c r="D49" s="6"/>
      <c r="E49" s="34"/>
      <c r="F49" s="388">
        <v>0</v>
      </c>
      <c r="G49" s="389"/>
      <c r="H49" s="6"/>
      <c r="I49" s="51"/>
      <c r="J49" s="52"/>
      <c r="K49" s="52"/>
      <c r="L49" s="52"/>
      <c r="M49" s="52"/>
      <c r="N49" s="53"/>
      <c r="P49" s="6"/>
      <c r="Q49" s="6"/>
    </row>
    <row r="50" spans="1:17" ht="11.25">
      <c r="A50" s="5"/>
      <c r="B50" s="44" t="s">
        <v>41</v>
      </c>
      <c r="C50" s="6"/>
      <c r="D50" s="6"/>
      <c r="E50" s="34" t="s">
        <v>50</v>
      </c>
      <c r="F50" s="388">
        <v>0</v>
      </c>
      <c r="G50" s="389"/>
      <c r="H50" s="6"/>
      <c r="I50" s="51"/>
      <c r="J50" s="52"/>
      <c r="K50" s="52"/>
      <c r="L50" s="52"/>
      <c r="M50" s="52"/>
      <c r="N50" s="53"/>
      <c r="P50" s="6"/>
      <c r="Q50" s="6"/>
    </row>
    <row r="51" spans="1:17" ht="11.25">
      <c r="A51" s="5"/>
      <c r="B51" s="44" t="s">
        <v>51</v>
      </c>
      <c r="C51" s="6"/>
      <c r="D51" s="6"/>
      <c r="E51" s="34"/>
      <c r="F51" s="388">
        <v>0</v>
      </c>
      <c r="G51" s="389"/>
      <c r="H51" s="54"/>
      <c r="I51" s="51"/>
      <c r="J51" s="52"/>
      <c r="K51" s="52"/>
      <c r="L51" s="52"/>
      <c r="M51" s="52"/>
      <c r="N51" s="53"/>
      <c r="P51" s="345"/>
      <c r="Q51" s="345"/>
    </row>
    <row r="52" spans="1:17" ht="11.25">
      <c r="A52" s="5"/>
      <c r="B52" s="44" t="s">
        <v>45</v>
      </c>
      <c r="C52" s="6"/>
      <c r="D52" s="6"/>
      <c r="E52" s="34"/>
      <c r="F52" s="388">
        <f>SUM(F47:G51)</f>
        <v>0</v>
      </c>
      <c r="G52" s="389"/>
      <c r="H52" s="6"/>
      <c r="I52" s="51"/>
      <c r="J52" s="52"/>
      <c r="K52" s="52"/>
      <c r="L52" s="52"/>
      <c r="M52" s="52"/>
      <c r="N52" s="53"/>
      <c r="P52" s="43"/>
      <c r="Q52" s="6"/>
    </row>
    <row r="53" spans="1:17" ht="11.25">
      <c r="A53" s="5"/>
      <c r="B53" s="44" t="s">
        <v>52</v>
      </c>
      <c r="C53" s="6"/>
      <c r="D53" s="6"/>
      <c r="E53" s="34"/>
      <c r="F53" s="392">
        <v>0</v>
      </c>
      <c r="G53" s="393"/>
      <c r="H53" s="6"/>
      <c r="I53" s="55"/>
      <c r="J53" s="29"/>
      <c r="K53" s="29"/>
      <c r="L53" s="29"/>
      <c r="M53" s="29"/>
      <c r="N53" s="56"/>
      <c r="P53" s="43"/>
      <c r="Q53" s="6"/>
    </row>
    <row r="54" spans="1:17" ht="12" thickBot="1">
      <c r="A54" s="5"/>
      <c r="B54" s="57" t="s">
        <v>46</v>
      </c>
      <c r="C54" s="28"/>
      <c r="D54" s="28"/>
      <c r="E54" s="58"/>
      <c r="F54" s="394">
        <f>+F52+F53</f>
        <v>0</v>
      </c>
      <c r="G54" s="395"/>
      <c r="H54" s="6"/>
      <c r="I54" s="59"/>
      <c r="J54" s="29"/>
      <c r="K54" s="29"/>
      <c r="L54" s="29"/>
      <c r="M54" s="29"/>
      <c r="N54" s="56"/>
      <c r="P54" s="43"/>
      <c r="Q54" s="11"/>
    </row>
    <row r="55" spans="1:17" ht="11.25">
      <c r="A55" s="5"/>
      <c r="B55" s="345" t="s">
        <v>53</v>
      </c>
      <c r="C55" s="345"/>
      <c r="D55" s="345"/>
      <c r="E55" s="345"/>
      <c r="F55" s="345"/>
      <c r="G55" s="345"/>
      <c r="H55" s="6"/>
      <c r="I55" s="345" t="s">
        <v>54</v>
      </c>
      <c r="J55" s="345"/>
      <c r="K55" s="345"/>
      <c r="L55" s="345"/>
      <c r="M55" s="345"/>
      <c r="N55" s="346"/>
      <c r="O55" s="4">
        <v>3</v>
      </c>
      <c r="P55" s="43"/>
      <c r="Q55" s="11"/>
    </row>
    <row r="56" spans="1:17" ht="1.5" customHeight="1">
      <c r="A56" s="5"/>
      <c r="B56" s="15"/>
      <c r="C56" s="15"/>
      <c r="D56" s="15"/>
      <c r="E56" s="15"/>
      <c r="F56" s="15"/>
      <c r="G56" s="15"/>
      <c r="H56" s="6"/>
      <c r="I56" s="15"/>
      <c r="J56" s="15"/>
      <c r="K56" s="15"/>
      <c r="L56" s="15"/>
      <c r="M56" s="15"/>
      <c r="N56" s="60"/>
      <c r="P56" s="43"/>
      <c r="Q56" s="11"/>
    </row>
    <row r="57" spans="1:17" ht="11.25" hidden="1">
      <c r="A57" s="5"/>
      <c r="B57" s="345"/>
      <c r="C57" s="345"/>
      <c r="D57" s="345"/>
      <c r="E57" s="345"/>
      <c r="F57" s="345"/>
      <c r="G57" s="345"/>
      <c r="H57" s="6"/>
      <c r="I57" s="6"/>
      <c r="J57" s="6"/>
      <c r="K57" s="6"/>
      <c r="L57" s="6"/>
      <c r="M57" s="6"/>
      <c r="N57" s="13"/>
      <c r="P57" s="43"/>
      <c r="Q57" s="11"/>
    </row>
    <row r="58" spans="1:17" ht="16.5" customHeight="1">
      <c r="A58" s="5"/>
      <c r="B58" s="354" t="s">
        <v>55</v>
      </c>
      <c r="C58" s="354"/>
      <c r="D58" s="354"/>
      <c r="E58" s="354"/>
      <c r="F58" s="354"/>
      <c r="G58" s="354"/>
      <c r="H58" s="6"/>
      <c r="I58" s="354" t="s">
        <v>65</v>
      </c>
      <c r="J58" s="354"/>
      <c r="K58" s="354"/>
      <c r="L58" s="354"/>
      <c r="M58" s="354"/>
      <c r="N58" s="398"/>
      <c r="P58" s="43"/>
      <c r="Q58" s="11"/>
    </row>
    <row r="59" spans="1:17" ht="11.25">
      <c r="A59" s="5"/>
      <c r="B59" s="345" t="s">
        <v>56</v>
      </c>
      <c r="C59" s="345"/>
      <c r="D59" s="345"/>
      <c r="E59" s="345"/>
      <c r="F59" s="345"/>
      <c r="G59" s="345"/>
      <c r="H59" s="6"/>
      <c r="I59" s="345" t="s">
        <v>56</v>
      </c>
      <c r="J59" s="345"/>
      <c r="K59" s="345"/>
      <c r="L59" s="345"/>
      <c r="M59" s="345"/>
      <c r="N59" s="346"/>
      <c r="P59" s="6"/>
      <c r="Q59" s="6"/>
    </row>
    <row r="60" spans="1:17" ht="26.25" customHeight="1">
      <c r="A60" s="5"/>
      <c r="B60" s="399" t="s">
        <v>57</v>
      </c>
      <c r="C60" s="399"/>
      <c r="D60" s="399"/>
      <c r="E60" s="399"/>
      <c r="F60" s="399"/>
      <c r="G60" s="399"/>
      <c r="H60" s="6"/>
      <c r="I60" s="400" t="s">
        <v>66</v>
      </c>
      <c r="J60" s="400"/>
      <c r="K60" s="400"/>
      <c r="L60" s="400"/>
      <c r="M60" s="400"/>
      <c r="N60" s="401"/>
      <c r="P60" s="6"/>
      <c r="Q60" s="6"/>
    </row>
    <row r="61" spans="1:17" ht="2.25" customHeight="1">
      <c r="A61" s="5"/>
      <c r="B61" s="345" t="s">
        <v>58</v>
      </c>
      <c r="C61" s="345"/>
      <c r="D61" s="345"/>
      <c r="E61" s="345"/>
      <c r="F61" s="345"/>
      <c r="G61" s="345"/>
      <c r="H61" s="6"/>
      <c r="I61" s="396"/>
      <c r="J61" s="396"/>
      <c r="K61" s="396"/>
      <c r="L61" s="396"/>
      <c r="M61" s="396"/>
      <c r="N61" s="397"/>
      <c r="P61" s="6"/>
      <c r="Q61" s="6"/>
    </row>
    <row r="62" spans="1:17" ht="0.7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3"/>
      <c r="P62" s="6"/>
      <c r="Q62" s="6"/>
    </row>
    <row r="63" spans="1:17" ht="14.25" customHeight="1" thickBot="1">
      <c r="A63" s="61"/>
      <c r="B63" s="62"/>
      <c r="C63" s="62"/>
      <c r="D63" s="62"/>
      <c r="E63" s="62"/>
      <c r="F63" s="62"/>
      <c r="G63" s="62"/>
      <c r="H63" s="62"/>
      <c r="I63" s="62" t="s">
        <v>59</v>
      </c>
      <c r="J63" s="62">
        <v>7862</v>
      </c>
      <c r="K63" s="62"/>
      <c r="L63" s="63"/>
      <c r="M63" s="64"/>
      <c r="N63" s="65"/>
      <c r="P63" s="6"/>
      <c r="Q63" s="6"/>
    </row>
    <row r="64" spans="14:17" ht="36" customHeight="1">
      <c r="N64" s="4" t="s">
        <v>60</v>
      </c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  <row r="75" spans="16:17" ht="11.25">
      <c r="P75" s="6"/>
      <c r="Q75" s="6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5">
      <selection activeCell="G29" sqref="G29:I29"/>
    </sheetView>
  </sheetViews>
  <sheetFormatPr defaultColWidth="6.7109375" defaultRowHeight="15"/>
  <cols>
    <col min="1" max="1" width="0.42578125" style="220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35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3600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3600</v>
      </c>
      <c r="C11" s="460"/>
      <c r="D11" s="461" t="s">
        <v>166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78" t="s">
        <v>176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80"/>
    </row>
    <row r="14" spans="1:14" ht="11.25">
      <c r="A14" s="221"/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80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1" t="s">
        <v>11</v>
      </c>
      <c r="C17" s="222"/>
      <c r="D17" s="222"/>
      <c r="E17" s="236">
        <v>28</v>
      </c>
      <c r="F17" s="284" t="s">
        <v>5</v>
      </c>
      <c r="G17" s="413" t="s">
        <v>61</v>
      </c>
      <c r="H17" s="413"/>
      <c r="I17" s="284" t="s">
        <v>12</v>
      </c>
      <c r="J17" s="236">
        <v>30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2</v>
      </c>
      <c r="E25" s="284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84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3600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/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354" t="s">
        <v>149</v>
      </c>
      <c r="D29" s="354"/>
      <c r="E29" s="354"/>
      <c r="F29" s="296" t="s">
        <v>28</v>
      </c>
      <c r="G29" s="354" t="s">
        <v>153</v>
      </c>
      <c r="H29" s="354"/>
      <c r="I29" s="354"/>
      <c r="J29" s="240"/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369" t="s">
        <v>153</v>
      </c>
      <c r="D30" s="369"/>
      <c r="E30" s="369"/>
      <c r="F30" s="296" t="s">
        <v>28</v>
      </c>
      <c r="G30" s="369" t="s">
        <v>153</v>
      </c>
      <c r="H30" s="369"/>
      <c r="I30" s="369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 t="s">
        <v>153</v>
      </c>
      <c r="D31" s="413"/>
      <c r="E31" s="413"/>
      <c r="F31" s="284" t="s">
        <v>28</v>
      </c>
      <c r="G31" s="413" t="s">
        <v>68</v>
      </c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284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84"/>
      <c r="G36" s="402"/>
      <c r="H36" s="402"/>
      <c r="I36" s="402"/>
      <c r="J36" s="244">
        <f>J28+J29+J30+J31+J32+J33+J34+J35</f>
        <v>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1.6</v>
      </c>
      <c r="K37" s="222"/>
      <c r="L37" s="293"/>
      <c r="M37" s="431">
        <f>M26</f>
        <v>3600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0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3600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305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3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181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7" t="s">
        <v>182</v>
      </c>
      <c r="J60" s="417"/>
      <c r="K60" s="417"/>
      <c r="L60" s="417"/>
      <c r="M60" s="417"/>
      <c r="N60" s="477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/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3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/>
  <pageMargins left="0.7" right="0.13" top="0.75" bottom="0.75" header="0.3" footer="0.3"/>
  <pageSetup horizontalDpi="600" verticalDpi="600" orientation="portrait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4">
      <selection activeCell="R50" sqref="R50"/>
    </sheetView>
  </sheetViews>
  <sheetFormatPr defaultColWidth="6.7109375" defaultRowHeight="15"/>
  <cols>
    <col min="1" max="1" width="0.42578125" style="220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34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3600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3600</v>
      </c>
      <c r="C11" s="460"/>
      <c r="D11" s="461" t="s">
        <v>180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78" t="s">
        <v>176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80"/>
    </row>
    <row r="14" spans="1:14" ht="11.25">
      <c r="A14" s="221"/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80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1" t="s">
        <v>11</v>
      </c>
      <c r="C17" s="222"/>
      <c r="D17" s="222"/>
      <c r="E17" s="236">
        <v>28</v>
      </c>
      <c r="F17" s="284" t="s">
        <v>5</v>
      </c>
      <c r="G17" s="413" t="s">
        <v>61</v>
      </c>
      <c r="H17" s="413"/>
      <c r="I17" s="284" t="s">
        <v>12</v>
      </c>
      <c r="J17" s="236">
        <v>30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2</v>
      </c>
      <c r="E25" s="284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84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3600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/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354" t="s">
        <v>149</v>
      </c>
      <c r="D29" s="354"/>
      <c r="E29" s="354"/>
      <c r="F29" s="296" t="s">
        <v>28</v>
      </c>
      <c r="G29" s="354" t="s">
        <v>153</v>
      </c>
      <c r="H29" s="354"/>
      <c r="I29" s="354"/>
      <c r="J29" s="240"/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369" t="s">
        <v>153</v>
      </c>
      <c r="D30" s="369"/>
      <c r="E30" s="369"/>
      <c r="F30" s="296" t="s">
        <v>28</v>
      </c>
      <c r="G30" s="369" t="s">
        <v>153</v>
      </c>
      <c r="H30" s="369"/>
      <c r="I30" s="369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 t="s">
        <v>153</v>
      </c>
      <c r="D31" s="413"/>
      <c r="E31" s="413"/>
      <c r="F31" s="284" t="s">
        <v>28</v>
      </c>
      <c r="G31" s="413" t="s">
        <v>68</v>
      </c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284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84"/>
      <c r="G36" s="402"/>
      <c r="H36" s="402"/>
      <c r="I36" s="402"/>
      <c r="J36" s="244">
        <f>J28+J29+J30+J31+J32+J33+J34+J35</f>
        <v>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1.6</v>
      </c>
      <c r="K37" s="222"/>
      <c r="L37" s="293"/>
      <c r="M37" s="431">
        <f>M26</f>
        <v>3600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0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3600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305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3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178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179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/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/>
  <pageMargins left="0.7" right="0.13" top="0.75" bottom="0.75" header="0.3" footer="0.3"/>
  <pageSetup horizontalDpi="600" verticalDpi="600" orientation="portrait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40">
      <selection activeCell="M39" sqref="M39:N39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33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8111.3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8111.3</v>
      </c>
      <c r="C11" s="460"/>
      <c r="D11" s="461" t="s">
        <v>177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81" t="s">
        <v>176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</row>
    <row r="14" spans="1:14" ht="11.25">
      <c r="A14" s="221"/>
      <c r="B14" s="481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1" t="s">
        <v>11</v>
      </c>
      <c r="C17" s="222"/>
      <c r="D17" s="222"/>
      <c r="E17" s="236">
        <v>28</v>
      </c>
      <c r="F17" s="284" t="s">
        <v>5</v>
      </c>
      <c r="G17" s="413" t="s">
        <v>61</v>
      </c>
      <c r="H17" s="413"/>
      <c r="I17" s="284" t="s">
        <v>12</v>
      </c>
      <c r="J17" s="236">
        <v>30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2</v>
      </c>
      <c r="E25" s="284" t="s">
        <v>28</v>
      </c>
      <c r="F25" s="428">
        <v>2500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84" t="s">
        <v>28</v>
      </c>
      <c r="F26" s="428">
        <v>1500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6500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>
        <v>250</v>
      </c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354" t="s">
        <v>149</v>
      </c>
      <c r="D29" s="354"/>
      <c r="E29" s="354"/>
      <c r="F29" s="296" t="s">
        <v>28</v>
      </c>
      <c r="G29" s="354" t="s">
        <v>153</v>
      </c>
      <c r="H29" s="354"/>
      <c r="I29" s="354"/>
      <c r="J29" s="178">
        <v>325</v>
      </c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369" t="s">
        <v>153</v>
      </c>
      <c r="D30" s="369"/>
      <c r="E30" s="369"/>
      <c r="F30" s="296" t="s">
        <v>28</v>
      </c>
      <c r="G30" s="369" t="s">
        <v>153</v>
      </c>
      <c r="H30" s="369"/>
      <c r="I30" s="369"/>
      <c r="J30" s="178">
        <v>30</v>
      </c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 t="s">
        <v>153</v>
      </c>
      <c r="D31" s="413"/>
      <c r="E31" s="413"/>
      <c r="F31" s="284" t="s">
        <v>28</v>
      </c>
      <c r="G31" s="413" t="s">
        <v>68</v>
      </c>
      <c r="H31" s="413"/>
      <c r="I31" s="413"/>
      <c r="J31" s="242">
        <v>436</v>
      </c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13"/>
      <c r="D34" s="413"/>
      <c r="E34" s="413"/>
      <c r="F34" s="284" t="s">
        <v>28</v>
      </c>
      <c r="G34" s="430"/>
      <c r="H34" s="430"/>
      <c r="I34" s="430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84" t="s">
        <v>28</v>
      </c>
      <c r="G36" s="402"/>
      <c r="H36" s="402"/>
      <c r="I36" s="402"/>
      <c r="J36" s="244">
        <f>J28+J29+J30+J31+J32+J33+J35</f>
        <v>1041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6500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f>53+95+110</f>
        <v>258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1353.3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8111.3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3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174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175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/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/>
  <pageMargins left="0.7" right="0.13" top="0.75" bottom="0.75" header="0.3" footer="0.3"/>
  <pageSetup horizontalDpi="600" verticalDpi="600" orientation="portrait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25">
      <selection activeCell="B13" sqref="B13"/>
    </sheetView>
  </sheetViews>
  <sheetFormatPr defaultColWidth="6.7109375" defaultRowHeight="15"/>
  <cols>
    <col min="1" max="1" width="0.42578125" style="220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32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94"/>
      <c r="M4" s="294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294" t="s">
        <v>2</v>
      </c>
      <c r="M5" s="294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284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800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800</v>
      </c>
      <c r="C11" s="460"/>
      <c r="D11" s="461" t="s">
        <v>173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287" t="s">
        <v>170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29"/>
    </row>
    <row r="14" spans="1:14" ht="11.25">
      <c r="A14" s="221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5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1:16" ht="11.25">
      <c r="A17" s="221"/>
      <c r="B17" s="221" t="s">
        <v>11</v>
      </c>
      <c r="C17" s="222"/>
      <c r="D17" s="222"/>
      <c r="E17" s="236">
        <v>28</v>
      </c>
      <c r="F17" s="284" t="s">
        <v>5</v>
      </c>
      <c r="G17" s="413" t="s">
        <v>61</v>
      </c>
      <c r="H17" s="413"/>
      <c r="I17" s="284" t="s">
        <v>12</v>
      </c>
      <c r="J17" s="236">
        <v>28</v>
      </c>
      <c r="K17" s="284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284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/>
      <c r="E25" s="284" t="s">
        <v>28</v>
      </c>
      <c r="F25" s="428">
        <v>1400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284" t="s">
        <v>28</v>
      </c>
      <c r="F26" s="428">
        <v>800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800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284" t="s">
        <v>28</v>
      </c>
      <c r="G28" s="413" t="s">
        <v>149</v>
      </c>
      <c r="H28" s="413"/>
      <c r="I28" s="413"/>
      <c r="J28" s="240"/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413" t="s">
        <v>149</v>
      </c>
      <c r="D29" s="413"/>
      <c r="E29" s="413"/>
      <c r="F29" s="284" t="s">
        <v>28</v>
      </c>
      <c r="G29" s="413" t="s">
        <v>68</v>
      </c>
      <c r="H29" s="413"/>
      <c r="I29" s="413"/>
      <c r="J29" s="240"/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413"/>
      <c r="D30" s="413"/>
      <c r="E30" s="413"/>
      <c r="F30" s="284" t="s">
        <v>28</v>
      </c>
      <c r="G30" s="413"/>
      <c r="H30" s="413"/>
      <c r="I30" s="413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/>
      <c r="D31" s="413"/>
      <c r="E31" s="413"/>
      <c r="F31" s="284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284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284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30"/>
      <c r="D34" s="430"/>
      <c r="E34" s="430"/>
      <c r="F34" s="284" t="s">
        <v>28</v>
      </c>
      <c r="G34" s="413"/>
      <c r="H34" s="413"/>
      <c r="I34" s="413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284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284"/>
      <c r="G36" s="402"/>
      <c r="H36" s="402"/>
      <c r="I36" s="402"/>
      <c r="J36" s="244">
        <f>J28+J29+J30+J31+J32+J33+J34+J35</f>
        <v>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293"/>
      <c r="M37" s="431">
        <f>M26</f>
        <v>800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284"/>
      <c r="I38" s="284"/>
      <c r="J38" s="247"/>
      <c r="K38" s="222"/>
      <c r="L38" s="286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v>0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286" t="s">
        <v>32</v>
      </c>
      <c r="M40" s="428">
        <f>J36*J37</f>
        <v>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286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286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293"/>
      <c r="F43" s="426">
        <v>0</v>
      </c>
      <c r="G43" s="427"/>
      <c r="H43" s="286"/>
      <c r="I43" s="286"/>
      <c r="J43" s="286"/>
      <c r="K43" s="222" t="s">
        <v>43</v>
      </c>
      <c r="L43" s="293"/>
      <c r="M43" s="422">
        <f>SUM(M37+M39+M40)+M41+M42</f>
        <v>800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293"/>
      <c r="F44" s="420">
        <v>0</v>
      </c>
      <c r="G44" s="421"/>
      <c r="H44" s="286"/>
      <c r="I44" s="286"/>
      <c r="J44" s="286"/>
      <c r="K44" s="222" t="s">
        <v>45</v>
      </c>
      <c r="L44" s="293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293"/>
      <c r="F45" s="424">
        <f>F43+F44</f>
        <v>0</v>
      </c>
      <c r="G45" s="425"/>
      <c r="H45" s="286"/>
      <c r="I45" s="286"/>
      <c r="J45" s="286"/>
      <c r="K45" s="222"/>
      <c r="L45" s="293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293"/>
      <c r="F46" s="420">
        <v>0</v>
      </c>
      <c r="G46" s="421"/>
      <c r="H46" s="286"/>
      <c r="I46" s="286"/>
      <c r="J46" s="286"/>
      <c r="K46" s="222"/>
      <c r="L46" s="293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293"/>
      <c r="F47" s="424">
        <f>F45+F46</f>
        <v>0</v>
      </c>
      <c r="G47" s="425"/>
      <c r="H47" s="286"/>
      <c r="I47" s="286"/>
      <c r="J47" s="286"/>
      <c r="K47" s="222"/>
      <c r="L47" s="293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293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293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293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293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293"/>
      <c r="F52" s="420">
        <f>SUM(F47:G51)</f>
        <v>0</v>
      </c>
      <c r="G52" s="421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293"/>
      <c r="F53" s="472">
        <v>0</v>
      </c>
      <c r="G53" s="473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74">
        <f>+F52+F53</f>
        <v>0</v>
      </c>
      <c r="G54" s="475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283"/>
      <c r="C56" s="284"/>
      <c r="D56" s="284"/>
      <c r="E56" s="284"/>
      <c r="F56" s="284"/>
      <c r="G56" s="284"/>
      <c r="H56" s="222"/>
      <c r="I56" s="284"/>
      <c r="J56" s="284"/>
      <c r="K56" s="284"/>
      <c r="L56" s="284"/>
      <c r="M56" s="284"/>
      <c r="N56" s="285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172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70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rintOptions/>
  <pageMargins left="0.7" right="0.24" top="0.75" bottom="0.75" header="0.3" footer="0.3"/>
  <pageSetup horizontalDpi="600" verticalDpi="600" orientation="portrait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B16">
      <selection activeCell="B55" sqref="B55:G55"/>
    </sheetView>
  </sheetViews>
  <sheetFormatPr defaultColWidth="6.7109375" defaultRowHeight="15"/>
  <cols>
    <col min="1" max="1" width="0.42578125" style="220" hidden="1" customWidth="1"/>
    <col min="2" max="2" width="6.7109375" style="220" customWidth="1"/>
    <col min="3" max="3" width="8.140625" style="220" customWidth="1"/>
    <col min="4" max="6" width="6.7109375" style="220" customWidth="1"/>
    <col min="7" max="7" width="6.28125" style="220" customWidth="1"/>
    <col min="8" max="8" width="3.28125" style="220" customWidth="1"/>
    <col min="9" max="9" width="9.00390625" style="220" customWidth="1"/>
    <col min="10" max="10" width="8.140625" style="220" customWidth="1"/>
    <col min="11" max="11" width="4.00390625" style="220" customWidth="1"/>
    <col min="12" max="12" width="7.00390625" style="220" customWidth="1"/>
    <col min="13" max="13" width="5.28125" style="220" bestFit="1" customWidth="1"/>
    <col min="14" max="14" width="16.28125" style="220" customWidth="1"/>
    <col min="15" max="15" width="8.140625" style="220" bestFit="1" customWidth="1"/>
    <col min="16" max="16" width="9.28125" style="220" bestFit="1" customWidth="1"/>
    <col min="17" max="17" width="10.28125" style="220" bestFit="1" customWidth="1"/>
    <col min="18" max="16384" width="6.7109375" style="220" customWidth="1"/>
  </cols>
  <sheetData>
    <row r="1" spans="1:14" ht="11.25">
      <c r="A1" s="217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1.25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3" t="s">
        <v>0</v>
      </c>
      <c r="M2" s="443">
        <v>31</v>
      </c>
      <c r="N2" s="445"/>
    </row>
    <row r="3" spans="1:14" ht="11.25">
      <c r="A3" s="221"/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457"/>
      <c r="M3" s="458"/>
      <c r="N3" s="224">
        <v>7862</v>
      </c>
    </row>
    <row r="4" spans="1:14" ht="11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341"/>
      <c r="M4" s="341"/>
      <c r="N4" s="226" t="s">
        <v>1</v>
      </c>
    </row>
    <row r="5" spans="1:14" ht="11.25">
      <c r="A5" s="221"/>
      <c r="B5" s="221"/>
      <c r="C5" s="222"/>
      <c r="D5" s="222"/>
      <c r="E5" s="222"/>
      <c r="F5" s="222"/>
      <c r="G5" s="227"/>
      <c r="H5" s="222"/>
      <c r="I5" s="222"/>
      <c r="J5" s="222"/>
      <c r="K5" s="222"/>
      <c r="L5" s="341" t="s">
        <v>2</v>
      </c>
      <c r="M5" s="341"/>
      <c r="N5" s="228"/>
    </row>
    <row r="6" spans="1:14" ht="11.25">
      <c r="A6" s="221"/>
      <c r="B6" s="221"/>
      <c r="C6" s="222"/>
      <c r="D6" s="222"/>
      <c r="E6" s="222"/>
      <c r="F6" s="222"/>
      <c r="G6" s="227" t="s">
        <v>3</v>
      </c>
      <c r="H6" s="222"/>
      <c r="I6" s="222"/>
      <c r="J6" s="222"/>
      <c r="K6" s="222"/>
      <c r="L6" s="222"/>
      <c r="M6" s="222"/>
      <c r="N6" s="229"/>
    </row>
    <row r="7" spans="1:14" ht="11.25">
      <c r="A7" s="221"/>
      <c r="B7" s="221"/>
      <c r="C7" s="222"/>
      <c r="D7" s="222"/>
      <c r="E7" s="222"/>
      <c r="F7" s="227"/>
      <c r="G7" s="227"/>
      <c r="H7" s="222"/>
      <c r="I7" s="222"/>
      <c r="J7" s="222"/>
      <c r="K7" s="222"/>
      <c r="L7" s="222"/>
      <c r="M7" s="222"/>
      <c r="N7" s="229"/>
    </row>
    <row r="8" spans="1:14" ht="12" thickBot="1">
      <c r="A8" s="221"/>
      <c r="B8" s="221"/>
      <c r="C8" s="222"/>
      <c r="D8" s="222"/>
      <c r="E8" s="222"/>
      <c r="F8" s="222"/>
      <c r="G8" s="222" t="s">
        <v>4</v>
      </c>
      <c r="H8" s="222"/>
      <c r="I8" s="222"/>
      <c r="J8" s="230">
        <v>24</v>
      </c>
      <c r="K8" s="336" t="s">
        <v>5</v>
      </c>
      <c r="L8" s="413" t="s">
        <v>61</v>
      </c>
      <c r="M8" s="413"/>
      <c r="N8" s="229">
        <v>2016</v>
      </c>
    </row>
    <row r="9" spans="1:14" ht="11.25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402" t="s">
        <v>6</v>
      </c>
      <c r="L9" s="402"/>
      <c r="M9" s="422">
        <f>M43</f>
        <v>2256</v>
      </c>
      <c r="N9" s="423"/>
    </row>
    <row r="10" spans="1:14" ht="13.5" customHeight="1">
      <c r="A10" s="221"/>
      <c r="B10" s="221" t="s">
        <v>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9"/>
    </row>
    <row r="11" spans="1:14" ht="11.25">
      <c r="A11" s="292"/>
      <c r="B11" s="459">
        <f>$M$9</f>
        <v>2256</v>
      </c>
      <c r="C11" s="460"/>
      <c r="D11" s="461" t="s">
        <v>171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2"/>
    </row>
    <row r="12" spans="1:20" ht="11.25">
      <c r="A12" s="221"/>
      <c r="B12" s="221" t="s">
        <v>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9"/>
      <c r="P12" s="220" t="s">
        <v>9</v>
      </c>
      <c r="T12" s="220" t="s">
        <v>10</v>
      </c>
    </row>
    <row r="13" spans="1:14" ht="11.25">
      <c r="A13" s="221"/>
      <c r="B13" s="469" t="s">
        <v>170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1"/>
    </row>
    <row r="14" spans="1:14" ht="11.25">
      <c r="A14" s="221"/>
      <c r="B14" s="469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1"/>
    </row>
    <row r="15" spans="1:14" ht="3.75" customHeight="1">
      <c r="A15" s="221"/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</row>
    <row r="16" spans="1:14" ht="11.25">
      <c r="A16" s="221"/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4"/>
    </row>
    <row r="17" spans="1:16" ht="11.25">
      <c r="A17" s="221"/>
      <c r="B17" s="221" t="s">
        <v>11</v>
      </c>
      <c r="C17" s="222"/>
      <c r="D17" s="222"/>
      <c r="E17" s="236">
        <v>28</v>
      </c>
      <c r="F17" s="336" t="s">
        <v>5</v>
      </c>
      <c r="G17" s="413" t="s">
        <v>61</v>
      </c>
      <c r="H17" s="413"/>
      <c r="I17" s="336" t="s">
        <v>12</v>
      </c>
      <c r="J17" s="236">
        <v>28</v>
      </c>
      <c r="K17" s="336" t="s">
        <v>13</v>
      </c>
      <c r="L17" s="413" t="s">
        <v>61</v>
      </c>
      <c r="M17" s="413"/>
      <c r="N17" s="229">
        <v>2016</v>
      </c>
      <c r="P17" s="237"/>
    </row>
    <row r="18" spans="1:14" ht="12" thickBot="1">
      <c r="A18" s="221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22" ht="12" thickBot="1">
      <c r="A19" s="221"/>
      <c r="B19" s="409" t="s">
        <v>14</v>
      </c>
      <c r="C19" s="415"/>
      <c r="D19" s="238"/>
      <c r="E19" s="454" t="s">
        <v>15</v>
      </c>
      <c r="F19" s="455"/>
      <c r="G19" s="456"/>
      <c r="H19" s="238" t="s">
        <v>16</v>
      </c>
      <c r="I19" s="454" t="s">
        <v>17</v>
      </c>
      <c r="J19" s="456"/>
      <c r="K19" s="238"/>
      <c r="L19" s="454" t="s">
        <v>18</v>
      </c>
      <c r="M19" s="456"/>
      <c r="N19" s="238"/>
      <c r="V19" s="220" t="s">
        <v>10</v>
      </c>
    </row>
    <row r="20" spans="1:17" ht="11.25">
      <c r="A20" s="221"/>
      <c r="B20" s="437" t="s">
        <v>19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Q20" s="220" t="s">
        <v>10</v>
      </c>
    </row>
    <row r="21" spans="1:17" ht="12.75" customHeight="1">
      <c r="A21" s="221"/>
      <c r="B21" s="440"/>
      <c r="C21" s="441"/>
      <c r="D21" s="441"/>
      <c r="E21" s="442"/>
      <c r="F21" s="443"/>
      <c r="G21" s="430"/>
      <c r="H21" s="430"/>
      <c r="I21" s="444"/>
      <c r="J21" s="443"/>
      <c r="K21" s="444"/>
      <c r="L21" s="443"/>
      <c r="M21" s="430"/>
      <c r="N21" s="445"/>
      <c r="Q21" s="220" t="s">
        <v>10</v>
      </c>
    </row>
    <row r="22" spans="1:14" ht="11.25">
      <c r="A22" s="221"/>
      <c r="B22" s="446" t="s">
        <v>20</v>
      </c>
      <c r="C22" s="447"/>
      <c r="D22" s="447"/>
      <c r="E22" s="448"/>
      <c r="F22" s="449" t="s">
        <v>21</v>
      </c>
      <c r="G22" s="447"/>
      <c r="H22" s="447"/>
      <c r="I22" s="448"/>
      <c r="J22" s="449" t="s">
        <v>22</v>
      </c>
      <c r="K22" s="448"/>
      <c r="L22" s="449" t="s">
        <v>23</v>
      </c>
      <c r="M22" s="447"/>
      <c r="N22" s="450"/>
    </row>
    <row r="23" spans="1:14" ht="11.25">
      <c r="A23" s="221"/>
      <c r="B23" s="279" t="s">
        <v>24</v>
      </c>
      <c r="C23" s="222"/>
      <c r="D23" s="222"/>
      <c r="E23" s="227"/>
      <c r="F23" s="222"/>
      <c r="G23" s="222"/>
      <c r="H23" s="222"/>
      <c r="I23" s="222"/>
      <c r="J23" s="222"/>
      <c r="K23" s="222"/>
      <c r="L23" s="222"/>
      <c r="M23" s="222"/>
      <c r="N23" s="229"/>
    </row>
    <row r="24" spans="1:14" ht="11.25">
      <c r="A24" s="221"/>
      <c r="B24" s="221"/>
      <c r="C24" s="222" t="s">
        <v>25</v>
      </c>
      <c r="D24" s="222"/>
      <c r="E24" s="336"/>
      <c r="F24" s="413" t="s">
        <v>26</v>
      </c>
      <c r="G24" s="413"/>
      <c r="H24" s="222"/>
      <c r="I24" s="222"/>
      <c r="J24" s="227"/>
      <c r="K24" s="222"/>
      <c r="L24" s="222"/>
      <c r="M24" s="222"/>
      <c r="N24" s="229"/>
    </row>
    <row r="25" spans="1:14" ht="11.25">
      <c r="A25" s="221"/>
      <c r="B25" s="221" t="s">
        <v>27</v>
      </c>
      <c r="C25" s="222"/>
      <c r="D25" s="239">
        <v>0</v>
      </c>
      <c r="E25" s="336" t="s">
        <v>28</v>
      </c>
      <c r="F25" s="428">
        <v>2500</v>
      </c>
      <c r="G25" s="451"/>
      <c r="H25" s="222" t="s">
        <v>29</v>
      </c>
      <c r="I25" s="222"/>
      <c r="J25" s="227"/>
      <c r="K25" s="222"/>
      <c r="L25" s="222"/>
      <c r="M25" s="452"/>
      <c r="N25" s="453"/>
    </row>
    <row r="26" spans="1:14" ht="11.25">
      <c r="A26" s="221"/>
      <c r="B26" s="221" t="s">
        <v>30</v>
      </c>
      <c r="C26" s="222"/>
      <c r="D26" s="239">
        <v>1</v>
      </c>
      <c r="E26" s="336" t="s">
        <v>28</v>
      </c>
      <c r="F26" s="428">
        <v>1500</v>
      </c>
      <c r="G26" s="451"/>
      <c r="H26" s="222" t="s">
        <v>29</v>
      </c>
      <c r="I26" s="222"/>
      <c r="J26" s="227"/>
      <c r="K26" s="222" t="s">
        <v>31</v>
      </c>
      <c r="L26" s="222"/>
      <c r="M26" s="431">
        <f>D25*F25+D26*F26</f>
        <v>1500</v>
      </c>
      <c r="N26" s="432"/>
    </row>
    <row r="27" spans="1:14" ht="11.25">
      <c r="A27" s="221"/>
      <c r="B27" s="279" t="s">
        <v>32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9"/>
    </row>
    <row r="28" spans="1:14" ht="11.25">
      <c r="A28" s="221"/>
      <c r="B28" s="221" t="s">
        <v>5</v>
      </c>
      <c r="C28" s="413" t="s">
        <v>68</v>
      </c>
      <c r="D28" s="413"/>
      <c r="E28" s="413"/>
      <c r="F28" s="336" t="s">
        <v>28</v>
      </c>
      <c r="G28" s="413" t="s">
        <v>149</v>
      </c>
      <c r="H28" s="413"/>
      <c r="I28" s="413"/>
      <c r="J28" s="240">
        <v>250</v>
      </c>
      <c r="K28" s="222" t="s">
        <v>33</v>
      </c>
      <c r="L28" s="222"/>
      <c r="M28" s="222"/>
      <c r="N28" s="241"/>
    </row>
    <row r="29" spans="1:14" ht="11.25">
      <c r="A29" s="221"/>
      <c r="B29" s="221" t="s">
        <v>5</v>
      </c>
      <c r="C29" s="413" t="s">
        <v>149</v>
      </c>
      <c r="D29" s="413"/>
      <c r="E29" s="413"/>
      <c r="F29" s="336" t="s">
        <v>28</v>
      </c>
      <c r="G29" s="413" t="s">
        <v>68</v>
      </c>
      <c r="H29" s="413"/>
      <c r="I29" s="413"/>
      <c r="J29" s="240">
        <v>250</v>
      </c>
      <c r="K29" s="222" t="s">
        <v>33</v>
      </c>
      <c r="L29" s="222"/>
      <c r="M29" s="222"/>
      <c r="N29" s="241"/>
    </row>
    <row r="30" spans="1:14" ht="11.25">
      <c r="A30" s="221"/>
      <c r="B30" s="221" t="s">
        <v>5</v>
      </c>
      <c r="C30" s="413"/>
      <c r="D30" s="413"/>
      <c r="E30" s="413"/>
      <c r="F30" s="336" t="s">
        <v>28</v>
      </c>
      <c r="G30" s="413"/>
      <c r="H30" s="413"/>
      <c r="I30" s="413"/>
      <c r="J30" s="242"/>
      <c r="K30" s="222" t="s">
        <v>33</v>
      </c>
      <c r="L30" s="222"/>
      <c r="M30" s="222"/>
      <c r="N30" s="229"/>
    </row>
    <row r="31" spans="1:14" ht="11.25">
      <c r="A31" s="221"/>
      <c r="B31" s="221" t="s">
        <v>5</v>
      </c>
      <c r="C31" s="413"/>
      <c r="D31" s="413"/>
      <c r="E31" s="413"/>
      <c r="F31" s="336" t="s">
        <v>28</v>
      </c>
      <c r="G31" s="413"/>
      <c r="H31" s="413"/>
      <c r="I31" s="413"/>
      <c r="J31" s="242"/>
      <c r="K31" s="222" t="s">
        <v>33</v>
      </c>
      <c r="L31" s="222"/>
      <c r="M31" s="222"/>
      <c r="N31" s="229"/>
    </row>
    <row r="32" spans="1:14" ht="11.25">
      <c r="A32" s="221"/>
      <c r="B32" s="221" t="s">
        <v>5</v>
      </c>
      <c r="C32" s="430"/>
      <c r="D32" s="430"/>
      <c r="E32" s="430"/>
      <c r="F32" s="336" t="s">
        <v>28</v>
      </c>
      <c r="G32" s="430"/>
      <c r="H32" s="430"/>
      <c r="I32" s="430"/>
      <c r="J32" s="242"/>
      <c r="K32" s="222" t="s">
        <v>33</v>
      </c>
      <c r="L32" s="222"/>
      <c r="M32" s="222"/>
      <c r="N32" s="229"/>
    </row>
    <row r="33" spans="1:14" ht="11.25">
      <c r="A33" s="221"/>
      <c r="B33" s="221" t="s">
        <v>5</v>
      </c>
      <c r="C33" s="430"/>
      <c r="D33" s="430"/>
      <c r="E33" s="430"/>
      <c r="F33" s="336" t="s">
        <v>28</v>
      </c>
      <c r="G33" s="413"/>
      <c r="H33" s="413"/>
      <c r="I33" s="413"/>
      <c r="J33" s="242"/>
      <c r="K33" s="222" t="s">
        <v>33</v>
      </c>
      <c r="L33" s="222"/>
      <c r="M33" s="222"/>
      <c r="N33" s="229"/>
    </row>
    <row r="34" spans="1:14" ht="11.25">
      <c r="A34" s="221"/>
      <c r="B34" s="221" t="s">
        <v>5</v>
      </c>
      <c r="C34" s="413"/>
      <c r="D34" s="413"/>
      <c r="E34" s="413"/>
      <c r="F34" s="336" t="s">
        <v>28</v>
      </c>
      <c r="G34" s="430"/>
      <c r="H34" s="430"/>
      <c r="I34" s="430"/>
      <c r="J34" s="242"/>
      <c r="K34" s="222" t="s">
        <v>33</v>
      </c>
      <c r="L34" s="222"/>
      <c r="M34" s="222"/>
      <c r="N34" s="229"/>
    </row>
    <row r="35" spans="1:14" ht="11.25">
      <c r="A35" s="221"/>
      <c r="B35" s="221" t="s">
        <v>5</v>
      </c>
      <c r="C35" s="430"/>
      <c r="D35" s="430"/>
      <c r="E35" s="430"/>
      <c r="F35" s="336" t="s">
        <v>28</v>
      </c>
      <c r="G35" s="413"/>
      <c r="H35" s="413"/>
      <c r="I35" s="413"/>
      <c r="J35" s="243"/>
      <c r="K35" s="222" t="s">
        <v>33</v>
      </c>
      <c r="L35" s="222"/>
      <c r="M35" s="222"/>
      <c r="N35" s="229"/>
    </row>
    <row r="36" spans="1:14" ht="11.25">
      <c r="A36" s="221"/>
      <c r="B36" s="221"/>
      <c r="C36" s="402"/>
      <c r="D36" s="402"/>
      <c r="E36" s="402"/>
      <c r="F36" s="336" t="s">
        <v>28</v>
      </c>
      <c r="G36" s="402"/>
      <c r="H36" s="402"/>
      <c r="I36" s="402"/>
      <c r="J36" s="244">
        <f>J28+J29+J30+J31+J32+J33+J35</f>
        <v>500</v>
      </c>
      <c r="K36" s="222"/>
      <c r="L36" s="222"/>
      <c r="M36" s="245"/>
      <c r="N36" s="246"/>
    </row>
    <row r="37" spans="1:14" ht="11.25">
      <c r="A37" s="221"/>
      <c r="B37" s="221"/>
      <c r="C37" s="222"/>
      <c r="D37" s="222"/>
      <c r="E37" s="222"/>
      <c r="F37" s="222"/>
      <c r="G37" s="222"/>
      <c r="H37" s="402" t="s">
        <v>34</v>
      </c>
      <c r="I37" s="402"/>
      <c r="J37" s="247">
        <v>1.3</v>
      </c>
      <c r="K37" s="222"/>
      <c r="L37" s="340"/>
      <c r="M37" s="431">
        <f>M26</f>
        <v>1500</v>
      </c>
      <c r="N37" s="432"/>
    </row>
    <row r="38" spans="1:18" ht="11.25">
      <c r="A38" s="221"/>
      <c r="B38" s="221" t="s">
        <v>35</v>
      </c>
      <c r="C38" s="222"/>
      <c r="D38" s="222"/>
      <c r="E38" s="222"/>
      <c r="F38" s="222"/>
      <c r="G38" s="222"/>
      <c r="H38" s="336"/>
      <c r="I38" s="336"/>
      <c r="J38" s="247"/>
      <c r="K38" s="222"/>
      <c r="L38" s="339" t="s">
        <v>36</v>
      </c>
      <c r="M38" s="433">
        <v>1</v>
      </c>
      <c r="N38" s="434"/>
      <c r="R38" s="220" t="s">
        <v>37</v>
      </c>
    </row>
    <row r="39" spans="1:17" ht="11.25">
      <c r="A39" s="221"/>
      <c r="B39" s="221"/>
      <c r="C39" s="222"/>
      <c r="D39" s="222"/>
      <c r="E39" s="222"/>
      <c r="F39" s="222"/>
      <c r="G39" s="435"/>
      <c r="H39" s="435"/>
      <c r="I39" s="435"/>
      <c r="J39" s="435"/>
      <c r="K39" s="435" t="s">
        <v>38</v>
      </c>
      <c r="L39" s="436"/>
      <c r="M39" s="433">
        <f>53*2</f>
        <v>106</v>
      </c>
      <c r="N39" s="434"/>
      <c r="P39" s="402"/>
      <c r="Q39" s="402"/>
    </row>
    <row r="40" spans="1:17" ht="11.25">
      <c r="A40" s="221"/>
      <c r="B40" s="280"/>
      <c r="C40" s="251" t="s">
        <v>39</v>
      </c>
      <c r="D40" s="252"/>
      <c r="E40" s="252"/>
      <c r="F40" s="252"/>
      <c r="G40" s="253"/>
      <c r="H40" s="254"/>
      <c r="I40" s="254"/>
      <c r="J40" s="255"/>
      <c r="K40" s="255"/>
      <c r="L40" s="339" t="s">
        <v>32</v>
      </c>
      <c r="M40" s="428">
        <f>J36*J37</f>
        <v>650</v>
      </c>
      <c r="N40" s="429"/>
      <c r="P40" s="256"/>
      <c r="Q40" s="222"/>
    </row>
    <row r="41" spans="1:17" ht="11.25">
      <c r="A41" s="221"/>
      <c r="B41" s="221"/>
      <c r="C41" s="223"/>
      <c r="D41" s="222"/>
      <c r="E41" s="222"/>
      <c r="F41" s="222"/>
      <c r="G41" s="257"/>
      <c r="H41" s="254"/>
      <c r="I41" s="254"/>
      <c r="J41" s="255"/>
      <c r="K41" s="255"/>
      <c r="L41" s="339" t="s">
        <v>40</v>
      </c>
      <c r="M41" s="428">
        <v>0</v>
      </c>
      <c r="N41" s="429"/>
      <c r="P41" s="256"/>
      <c r="Q41" s="222"/>
    </row>
    <row r="42" spans="1:17" ht="11.25">
      <c r="A42" s="221"/>
      <c r="B42" s="221"/>
      <c r="C42" s="223"/>
      <c r="D42" s="222"/>
      <c r="E42" s="222"/>
      <c r="F42" s="222"/>
      <c r="G42" s="257"/>
      <c r="H42" s="254"/>
      <c r="I42" s="254"/>
      <c r="J42" s="255"/>
      <c r="K42" s="255"/>
      <c r="L42" s="339" t="s">
        <v>41</v>
      </c>
      <c r="M42" s="428">
        <v>0</v>
      </c>
      <c r="N42" s="429"/>
      <c r="P42" s="256"/>
      <c r="Q42" s="222"/>
    </row>
    <row r="43" spans="1:17" ht="11.25">
      <c r="A43" s="221"/>
      <c r="B43" s="221" t="s">
        <v>42</v>
      </c>
      <c r="C43" s="222"/>
      <c r="D43" s="222"/>
      <c r="E43" s="340"/>
      <c r="F43" s="426">
        <v>0</v>
      </c>
      <c r="G43" s="427"/>
      <c r="H43" s="339"/>
      <c r="I43" s="339"/>
      <c r="J43" s="339"/>
      <c r="K43" s="222" t="s">
        <v>43</v>
      </c>
      <c r="L43" s="340"/>
      <c r="M43" s="422">
        <f>SUM(M37+M39+M40)+M41+M42</f>
        <v>2256</v>
      </c>
      <c r="N43" s="423"/>
      <c r="O43" s="258"/>
      <c r="P43" s="256"/>
      <c r="Q43" s="227"/>
    </row>
    <row r="44" spans="1:17" ht="11.25">
      <c r="A44" s="221"/>
      <c r="B44" s="221" t="s">
        <v>44</v>
      </c>
      <c r="C44" s="222"/>
      <c r="D44" s="222"/>
      <c r="E44" s="340"/>
      <c r="F44" s="420">
        <v>0</v>
      </c>
      <c r="G44" s="421"/>
      <c r="H44" s="339"/>
      <c r="I44" s="339"/>
      <c r="J44" s="339"/>
      <c r="K44" s="222" t="s">
        <v>45</v>
      </c>
      <c r="L44" s="340"/>
      <c r="M44" s="422"/>
      <c r="N44" s="423"/>
      <c r="P44" s="256"/>
      <c r="Q44" s="227"/>
    </row>
    <row r="45" spans="1:17" ht="11.25">
      <c r="A45" s="221"/>
      <c r="B45" s="221" t="s">
        <v>46</v>
      </c>
      <c r="C45" s="222"/>
      <c r="D45" s="222"/>
      <c r="E45" s="340"/>
      <c r="F45" s="424">
        <v>0</v>
      </c>
      <c r="G45" s="425"/>
      <c r="H45" s="339"/>
      <c r="I45" s="339"/>
      <c r="J45" s="339"/>
      <c r="K45" s="222"/>
      <c r="L45" s="340"/>
      <c r="M45" s="259"/>
      <c r="N45" s="260"/>
      <c r="P45" s="256"/>
      <c r="Q45" s="261"/>
    </row>
    <row r="46" spans="1:17" ht="11.25">
      <c r="A46" s="221"/>
      <c r="B46" s="221" t="s">
        <v>47</v>
      </c>
      <c r="C46" s="222"/>
      <c r="D46" s="222"/>
      <c r="E46" s="340"/>
      <c r="F46" s="420">
        <v>0</v>
      </c>
      <c r="G46" s="421"/>
      <c r="H46" s="339"/>
      <c r="I46" s="339"/>
      <c r="J46" s="339"/>
      <c r="K46" s="222"/>
      <c r="L46" s="340"/>
      <c r="M46" s="259"/>
      <c r="N46" s="260"/>
      <c r="P46" s="256"/>
      <c r="Q46" s="227"/>
    </row>
    <row r="47" spans="1:17" ht="11.25">
      <c r="A47" s="221"/>
      <c r="B47" s="221" t="s">
        <v>46</v>
      </c>
      <c r="C47" s="222"/>
      <c r="D47" s="222"/>
      <c r="E47" s="340"/>
      <c r="F47" s="424">
        <v>0</v>
      </c>
      <c r="G47" s="425"/>
      <c r="H47" s="339"/>
      <c r="I47" s="339"/>
      <c r="J47" s="339"/>
      <c r="K47" s="222"/>
      <c r="L47" s="340"/>
      <c r="M47" s="259"/>
      <c r="N47" s="260"/>
      <c r="P47" s="256"/>
      <c r="Q47" s="227"/>
    </row>
    <row r="48" spans="1:17" ht="11.25">
      <c r="A48" s="221"/>
      <c r="B48" s="221" t="s">
        <v>32</v>
      </c>
      <c r="C48" s="222"/>
      <c r="D48" s="222"/>
      <c r="E48" s="340"/>
      <c r="F48" s="426">
        <v>0</v>
      </c>
      <c r="G48" s="427"/>
      <c r="H48" s="222"/>
      <c r="I48" s="250" t="s">
        <v>48</v>
      </c>
      <c r="J48" s="252"/>
      <c r="K48" s="252"/>
      <c r="L48" s="252"/>
      <c r="M48" s="252"/>
      <c r="N48" s="262"/>
      <c r="P48" s="256"/>
      <c r="Q48" s="227"/>
    </row>
    <row r="49" spans="1:17" ht="11.25">
      <c r="A49" s="221"/>
      <c r="B49" s="221" t="s">
        <v>49</v>
      </c>
      <c r="C49" s="222"/>
      <c r="D49" s="222"/>
      <c r="E49" s="340"/>
      <c r="F49" s="420">
        <v>0</v>
      </c>
      <c r="G49" s="421"/>
      <c r="H49" s="222"/>
      <c r="I49" s="263"/>
      <c r="J49" s="264"/>
      <c r="K49" s="264"/>
      <c r="L49" s="264"/>
      <c r="M49" s="264"/>
      <c r="N49" s="265"/>
      <c r="P49" s="222"/>
      <c r="Q49" s="222"/>
    </row>
    <row r="50" spans="1:17" ht="11.25">
      <c r="A50" s="221"/>
      <c r="B50" s="221" t="s">
        <v>41</v>
      </c>
      <c r="C50" s="222"/>
      <c r="D50" s="222"/>
      <c r="E50" s="340" t="s">
        <v>50</v>
      </c>
      <c r="F50" s="420">
        <v>0</v>
      </c>
      <c r="G50" s="421"/>
      <c r="H50" s="222"/>
      <c r="I50" s="263"/>
      <c r="J50" s="264"/>
      <c r="K50" s="264"/>
      <c r="L50" s="264"/>
      <c r="M50" s="264"/>
      <c r="N50" s="265"/>
      <c r="P50" s="222"/>
      <c r="Q50" s="222"/>
    </row>
    <row r="51" spans="1:17" ht="11.25">
      <c r="A51" s="221"/>
      <c r="B51" s="221" t="s">
        <v>51</v>
      </c>
      <c r="C51" s="222"/>
      <c r="D51" s="222"/>
      <c r="E51" s="340"/>
      <c r="F51" s="420">
        <v>0</v>
      </c>
      <c r="G51" s="421"/>
      <c r="H51" s="266"/>
      <c r="I51" s="263"/>
      <c r="J51" s="264"/>
      <c r="K51" s="264"/>
      <c r="L51" s="264"/>
      <c r="M51" s="264"/>
      <c r="N51" s="265"/>
      <c r="P51" s="402"/>
      <c r="Q51" s="402"/>
    </row>
    <row r="52" spans="1:17" ht="11.25">
      <c r="A52" s="221"/>
      <c r="B52" s="221" t="s">
        <v>45</v>
      </c>
      <c r="C52" s="222"/>
      <c r="D52" s="222"/>
      <c r="E52" s="340"/>
      <c r="F52" s="403">
        <v>0</v>
      </c>
      <c r="G52" s="404"/>
      <c r="H52" s="222"/>
      <c r="I52" s="263"/>
      <c r="J52" s="264"/>
      <c r="K52" s="264"/>
      <c r="L52" s="264"/>
      <c r="M52" s="264"/>
      <c r="N52" s="265"/>
      <c r="P52" s="256"/>
      <c r="Q52" s="222"/>
    </row>
    <row r="53" spans="1:17" ht="11.25">
      <c r="A53" s="221"/>
      <c r="B53" s="221" t="s">
        <v>52</v>
      </c>
      <c r="C53" s="222"/>
      <c r="D53" s="222"/>
      <c r="E53" s="340"/>
      <c r="F53" s="405">
        <v>0</v>
      </c>
      <c r="G53" s="406"/>
      <c r="H53" s="222"/>
      <c r="I53" s="267"/>
      <c r="J53" s="243"/>
      <c r="K53" s="243"/>
      <c r="L53" s="243"/>
      <c r="M53" s="243"/>
      <c r="N53" s="268"/>
      <c r="P53" s="256"/>
      <c r="Q53" s="222"/>
    </row>
    <row r="54" spans="1:17" ht="12" thickBot="1">
      <c r="A54" s="221"/>
      <c r="B54" s="281" t="s">
        <v>46</v>
      </c>
      <c r="C54" s="242"/>
      <c r="D54" s="242"/>
      <c r="E54" s="269"/>
      <c r="F54" s="407">
        <v>0</v>
      </c>
      <c r="G54" s="408"/>
      <c r="H54" s="222"/>
      <c r="I54" s="270"/>
      <c r="J54" s="243"/>
      <c r="K54" s="243"/>
      <c r="L54" s="243"/>
      <c r="M54" s="243"/>
      <c r="N54" s="268"/>
      <c r="P54" s="256"/>
      <c r="Q54" s="227"/>
    </row>
    <row r="55" spans="1:17" ht="11.25">
      <c r="A55" s="221"/>
      <c r="B55" s="409" t="s">
        <v>53</v>
      </c>
      <c r="C55" s="402"/>
      <c r="D55" s="402"/>
      <c r="E55" s="402"/>
      <c r="F55" s="402"/>
      <c r="G55" s="402"/>
      <c r="H55" s="222"/>
      <c r="I55" s="402" t="s">
        <v>54</v>
      </c>
      <c r="J55" s="402"/>
      <c r="K55" s="402"/>
      <c r="L55" s="402"/>
      <c r="M55" s="402"/>
      <c r="N55" s="415"/>
      <c r="P55" s="256"/>
      <c r="Q55" s="227"/>
    </row>
    <row r="56" spans="1:17" ht="1.5" customHeight="1">
      <c r="A56" s="221"/>
      <c r="B56" s="337"/>
      <c r="C56" s="336"/>
      <c r="D56" s="336"/>
      <c r="E56" s="336"/>
      <c r="F56" s="336"/>
      <c r="G56" s="336"/>
      <c r="H56" s="222"/>
      <c r="I56" s="336"/>
      <c r="J56" s="336"/>
      <c r="K56" s="336"/>
      <c r="L56" s="336"/>
      <c r="M56" s="336"/>
      <c r="N56" s="338"/>
      <c r="P56" s="256"/>
      <c r="Q56" s="227"/>
    </row>
    <row r="57" spans="1:17" ht="11.25" hidden="1">
      <c r="A57" s="221"/>
      <c r="B57" s="409"/>
      <c r="C57" s="402"/>
      <c r="D57" s="402"/>
      <c r="E57" s="402"/>
      <c r="F57" s="402"/>
      <c r="G57" s="402"/>
      <c r="H57" s="222"/>
      <c r="I57" s="222"/>
      <c r="J57" s="222"/>
      <c r="K57" s="222"/>
      <c r="L57" s="222"/>
      <c r="M57" s="222"/>
      <c r="N57" s="229"/>
      <c r="P57" s="256"/>
      <c r="Q57" s="227"/>
    </row>
    <row r="58" spans="1:17" ht="16.5" customHeight="1">
      <c r="A58" s="221"/>
      <c r="B58" s="412" t="s">
        <v>55</v>
      </c>
      <c r="C58" s="413"/>
      <c r="D58" s="413"/>
      <c r="E58" s="413"/>
      <c r="F58" s="413"/>
      <c r="G58" s="413"/>
      <c r="H58" s="222"/>
      <c r="I58" s="413" t="s">
        <v>169</v>
      </c>
      <c r="J58" s="413"/>
      <c r="K58" s="413"/>
      <c r="L58" s="413"/>
      <c r="M58" s="413"/>
      <c r="N58" s="414"/>
      <c r="P58" s="256"/>
      <c r="Q58" s="227"/>
    </row>
    <row r="59" spans="1:17" ht="11.25">
      <c r="A59" s="221"/>
      <c r="B59" s="409" t="s">
        <v>56</v>
      </c>
      <c r="C59" s="402"/>
      <c r="D59" s="402"/>
      <c r="E59" s="402"/>
      <c r="F59" s="402"/>
      <c r="G59" s="402"/>
      <c r="H59" s="222"/>
      <c r="I59" s="402" t="s">
        <v>56</v>
      </c>
      <c r="J59" s="402"/>
      <c r="K59" s="402"/>
      <c r="L59" s="402"/>
      <c r="M59" s="402"/>
      <c r="N59" s="415"/>
      <c r="P59" s="222"/>
      <c r="Q59" s="222"/>
    </row>
    <row r="60" spans="1:17" ht="26.25" customHeight="1">
      <c r="A60" s="221"/>
      <c r="B60" s="416" t="s">
        <v>57</v>
      </c>
      <c r="C60" s="417"/>
      <c r="D60" s="417"/>
      <c r="E60" s="417"/>
      <c r="F60" s="417"/>
      <c r="G60" s="417"/>
      <c r="H60" s="222"/>
      <c r="I60" s="418" t="s">
        <v>100</v>
      </c>
      <c r="J60" s="418"/>
      <c r="K60" s="418"/>
      <c r="L60" s="418"/>
      <c r="M60" s="418"/>
      <c r="N60" s="419"/>
      <c r="P60" s="222"/>
      <c r="Q60" s="222"/>
    </row>
    <row r="61" spans="1:17" ht="2.25" customHeight="1">
      <c r="A61" s="221"/>
      <c r="B61" s="409" t="s">
        <v>58</v>
      </c>
      <c r="C61" s="402"/>
      <c r="D61" s="402"/>
      <c r="E61" s="402"/>
      <c r="F61" s="402"/>
      <c r="G61" s="402"/>
      <c r="H61" s="222"/>
      <c r="I61" s="410"/>
      <c r="J61" s="410"/>
      <c r="K61" s="410"/>
      <c r="L61" s="410"/>
      <c r="M61" s="410"/>
      <c r="N61" s="411"/>
      <c r="P61" s="222"/>
      <c r="Q61" s="222"/>
    </row>
    <row r="62" spans="1:17" ht="0.75" customHeight="1" hidden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9"/>
      <c r="P62" s="222"/>
      <c r="Q62" s="222"/>
    </row>
    <row r="63" spans="1:17" ht="14.25" customHeight="1" thickBot="1">
      <c r="A63" s="272"/>
      <c r="B63" s="272"/>
      <c r="C63" s="273"/>
      <c r="D63" s="273"/>
      <c r="E63" s="273"/>
      <c r="F63" s="273"/>
      <c r="G63" s="273"/>
      <c r="H63" s="273"/>
      <c r="I63" s="273" t="s">
        <v>59</v>
      </c>
      <c r="J63" s="273">
        <v>7862</v>
      </c>
      <c r="K63" s="273"/>
      <c r="L63" s="274" t="s">
        <v>71</v>
      </c>
      <c r="M63" s="275"/>
      <c r="N63" s="276"/>
      <c r="P63" s="222"/>
      <c r="Q63" s="222"/>
    </row>
    <row r="64" spans="14:17" ht="36" customHeight="1">
      <c r="N64" s="220" t="s">
        <v>60</v>
      </c>
      <c r="P64" s="222"/>
      <c r="Q64" s="222"/>
    </row>
    <row r="65" spans="16:17" ht="11.25">
      <c r="P65" s="222"/>
      <c r="Q65" s="222"/>
    </row>
    <row r="66" spans="16:17" ht="11.25">
      <c r="P66" s="222"/>
      <c r="Q66" s="222"/>
    </row>
    <row r="67" spans="16:17" ht="11.25">
      <c r="P67" s="222"/>
      <c r="Q67" s="222"/>
    </row>
    <row r="68" spans="16:17" ht="11.25">
      <c r="P68" s="222"/>
      <c r="Q68" s="222"/>
    </row>
    <row r="69" spans="16:17" ht="11.25">
      <c r="P69" s="222"/>
      <c r="Q69" s="222"/>
    </row>
    <row r="70" spans="16:17" ht="11.25">
      <c r="P70" s="222"/>
      <c r="Q70" s="222"/>
    </row>
    <row r="71" spans="16:17" ht="11.25">
      <c r="P71" s="222"/>
      <c r="Q71" s="222"/>
    </row>
    <row r="72" spans="16:17" ht="11.25">
      <c r="P72" s="222"/>
      <c r="Q72" s="222"/>
    </row>
    <row r="73" spans="16:17" ht="11.25">
      <c r="P73" s="222"/>
      <c r="Q73" s="222"/>
    </row>
    <row r="74" spans="16:17" ht="11.25">
      <c r="P74" s="222"/>
      <c r="Q74" s="222"/>
    </row>
    <row r="75" spans="16:17" ht="11.25">
      <c r="P75" s="222"/>
      <c r="Q75" s="222"/>
    </row>
  </sheetData>
  <sheetProtection/>
  <mergeCells count="84">
    <mergeCell ref="B11:C11"/>
    <mergeCell ref="D11:N11"/>
    <mergeCell ref="M2:N2"/>
    <mergeCell ref="L3:M3"/>
    <mergeCell ref="L8:M8"/>
    <mergeCell ref="K9:L9"/>
    <mergeCell ref="M9:N9"/>
    <mergeCell ref="B15:N15"/>
    <mergeCell ref="G17:H17"/>
    <mergeCell ref="L17:M17"/>
    <mergeCell ref="B18:N18"/>
    <mergeCell ref="B19:C19"/>
    <mergeCell ref="E19:G19"/>
    <mergeCell ref="I19:J19"/>
    <mergeCell ref="L19:M19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F50:G50"/>
    <mergeCell ref="M41:N41"/>
    <mergeCell ref="M42:N42"/>
    <mergeCell ref="F43:G43"/>
    <mergeCell ref="M43:N43"/>
    <mergeCell ref="F44:G44"/>
    <mergeCell ref="M44:N44"/>
    <mergeCell ref="M40:N40"/>
    <mergeCell ref="P51:Q51"/>
    <mergeCell ref="F52:G52"/>
    <mergeCell ref="F53:G53"/>
    <mergeCell ref="F54:G54"/>
    <mergeCell ref="B55:G55"/>
    <mergeCell ref="I55:N55"/>
    <mergeCell ref="B61:G61"/>
    <mergeCell ref="I61:N61"/>
    <mergeCell ref="B13:N14"/>
    <mergeCell ref="B57:G57"/>
    <mergeCell ref="B58:G58"/>
    <mergeCell ref="I58:N58"/>
    <mergeCell ref="B59:G59"/>
    <mergeCell ref="I59:N59"/>
    <mergeCell ref="B60:G60"/>
    <mergeCell ref="I60:N60"/>
    <mergeCell ref="F51:G51"/>
    <mergeCell ref="F45:G45"/>
    <mergeCell ref="F46:G46"/>
    <mergeCell ref="F47:G47"/>
    <mergeCell ref="F48:G48"/>
    <mergeCell ref="F49:G49"/>
  </mergeCells>
  <printOptions horizontalCentered="1"/>
  <pageMargins left="0.15748031496062992" right="0.13" top="0.7480314960629921" bottom="0.7480314960629921" header="0.31496062992125984" footer="0.31496062992125984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ESCRITORIO27</cp:lastModifiedBy>
  <cp:lastPrinted>2016-07-05T18:45:53Z</cp:lastPrinted>
  <dcterms:created xsi:type="dcterms:W3CDTF">2016-06-01T20:26:50Z</dcterms:created>
  <dcterms:modified xsi:type="dcterms:W3CDTF">2016-07-05T19:28:09Z</dcterms:modified>
  <cp:category/>
  <cp:version/>
  <cp:contentType/>
  <cp:contentStatus/>
</cp:coreProperties>
</file>