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firstSheet="18" activeTab="21"/>
  </bookViews>
  <sheets>
    <sheet name="ALFREDO SANCHEZ 22" sheetId="1" r:id="rId1"/>
    <sheet name="JUAN ANTONIO ALVAREZ 21" sheetId="2" r:id="rId2"/>
    <sheet name="HECTOR HERNANDEZ 20" sheetId="3" r:id="rId3"/>
    <sheet name="KAREN NAJERA 19" sheetId="4" r:id="rId4"/>
    <sheet name="JOSUE MACIEL 18" sheetId="5" r:id="rId5"/>
    <sheet name="ALFREDO SANCHEZ 17" sheetId="6" r:id="rId6"/>
    <sheet name="JORGE CAMBEROS 16" sheetId="7" r:id="rId7"/>
    <sheet name="ALFONSO VILLARREAL 15" sheetId="8" r:id="rId8"/>
    <sheet name="MARCELA DE LA PEÑA 14" sheetId="9" r:id="rId9"/>
    <sheet name="JORGE GOMEZ 13" sheetId="10" r:id="rId10"/>
    <sheet name="LUIS GONZALEZ 12" sheetId="11" r:id="rId11"/>
    <sheet name="MIGUEL A. MEDINA 11" sheetId="12" r:id="rId12"/>
    <sheet name="JOSE MANUEL JIMENEZ 10" sheetId="13" r:id="rId13"/>
    <sheet name="JAVIER DIEZ 9" sheetId="14" r:id="rId14"/>
    <sheet name="MARTIN VALDES 8" sheetId="15" r:id="rId15"/>
    <sheet name="SOFIA DORANTES 7" sheetId="16" r:id="rId16"/>
    <sheet name="ANA PAULINA BECERRIL 6" sheetId="17" r:id="rId17"/>
    <sheet name="ALBERTO VILLEGAS 5" sheetId="18" r:id="rId18"/>
    <sheet name="JESUS FLORES 4" sheetId="19" r:id="rId19"/>
    <sheet name="ALFREDO SANCHEZ 3" sheetId="20" r:id="rId20"/>
    <sheet name="ALFREDO SANCHEZ 2" sheetId="21" r:id="rId21"/>
    <sheet name="JESUS FLORES 1" sheetId="22" r:id="rId22"/>
    <sheet name="Hoja1" sheetId="23" r:id="rId23"/>
  </sheets>
  <definedNames>
    <definedName name="_xlnm.Print_Area" localSheetId="17">'ALBERTO VILLEGAS 5'!$A$1:$N$63</definedName>
    <definedName name="_xlnm.Print_Area" localSheetId="7">'ALFONSO VILLARREAL 15'!$A$1:$N$63</definedName>
    <definedName name="_xlnm.Print_Area" localSheetId="5">'ALFREDO SANCHEZ 17'!$A$1:$N$63</definedName>
    <definedName name="_xlnm.Print_Area" localSheetId="20">'ALFREDO SANCHEZ 2'!$A$1:$N$63</definedName>
    <definedName name="_xlnm.Print_Area" localSheetId="0">'ALFREDO SANCHEZ 22'!$A$1:$N$63</definedName>
    <definedName name="_xlnm.Print_Area" localSheetId="19">'ALFREDO SANCHEZ 3'!$A$1:$N$63</definedName>
    <definedName name="_xlnm.Print_Area" localSheetId="16">'ANA PAULINA BECERRIL 6'!$A$1:$N$63</definedName>
    <definedName name="_xlnm.Print_Area" localSheetId="2">'HECTOR HERNANDEZ 20'!$A$1:$N$63</definedName>
    <definedName name="_xlnm.Print_Area" localSheetId="13">'JAVIER DIEZ 9'!$A$1:$N$63</definedName>
    <definedName name="_xlnm.Print_Area" localSheetId="21">'JESUS FLORES 1'!$A$1:$N$63</definedName>
    <definedName name="_xlnm.Print_Area" localSheetId="18">'JESUS FLORES 4'!$A$1:$N$63</definedName>
    <definedName name="_xlnm.Print_Area" localSheetId="6">'JORGE CAMBEROS 16'!$A$1:$N$63</definedName>
    <definedName name="_xlnm.Print_Area" localSheetId="9">'JORGE GOMEZ 13'!$A$1:$N$63</definedName>
    <definedName name="_xlnm.Print_Area" localSheetId="12">'JOSE MANUEL JIMENEZ 10'!$A$1:$N$63</definedName>
    <definedName name="_xlnm.Print_Area" localSheetId="4">'JOSUE MACIEL 18'!$A$1:$N$63</definedName>
    <definedName name="_xlnm.Print_Area" localSheetId="1">'JUAN ANTONIO ALVAREZ 21'!$A$1:$N$63</definedName>
    <definedName name="_xlnm.Print_Area" localSheetId="3">'KAREN NAJERA 19'!$A$1:$N$63</definedName>
    <definedName name="_xlnm.Print_Area" localSheetId="10">'LUIS GONZALEZ 12'!$A$1:$N$63</definedName>
    <definedName name="_xlnm.Print_Area" localSheetId="8">'MARCELA DE LA PEÑA 14'!$A$1:$N$63</definedName>
    <definedName name="_xlnm.Print_Area" localSheetId="14">'MARTIN VALDES 8'!$A$1:$N$63</definedName>
    <definedName name="_xlnm.Print_Area" localSheetId="11">'MIGUEL A. MEDINA 11'!$A$1:$N$63</definedName>
    <definedName name="_xlnm.Print_Area" localSheetId="15">'SOFIA DORANTES 7'!$A$1:$N$63</definedName>
  </definedNames>
  <calcPr fullCalcOnLoad="1"/>
</workbook>
</file>

<file path=xl/sharedStrings.xml><?xml version="1.0" encoding="utf-8"?>
<sst xmlns="http://schemas.openxmlformats.org/spreadsheetml/2006/main" count="2488" uniqueCount="144">
  <si>
    <t>FOLIO</t>
  </si>
  <si>
    <t>ICAI-DA-F-04</t>
  </si>
  <si>
    <t>.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</si>
  <si>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</si>
  <si>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</si>
  <si>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</si>
  <si>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</si>
  <si>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</si>
  <si>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</si>
  <si>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 xml:space="preserve">  </t>
  </si>
  <si>
    <t xml:space="preserve"> </t>
  </si>
  <si>
    <t xml:space="preserve">durante los días del </t>
  </si>
  <si>
    <t>AL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</si>
  <si>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</si>
  <si>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</si>
  <si>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</si>
  <si>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</si>
  <si>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</si>
  <si>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</si>
  <si>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DATOS DEL VEHÍCULO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</si>
  <si>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</si>
  <si>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</si>
  <si>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</si>
  <si>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</si>
  <si>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</si>
  <si>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</si>
  <si>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</si>
  <si>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</si>
  <si>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</si>
  <si>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>Diarios</t>
  </si>
  <si>
    <t>Sin Pernoctar</t>
  </si>
  <si>
    <t xml:space="preserve">Total.         </t>
  </si>
  <si>
    <t>Combustible</t>
  </si>
  <si>
    <t>SALTILLO</t>
  </si>
  <si>
    <t>Km..</t>
  </si>
  <si>
    <t>factor</t>
  </si>
  <si>
    <t xml:space="preserve">Depreciación de automóvil por kilómetro p/vehículos particulares </t>
  </si>
  <si>
    <t>Tipo de Cambio</t>
  </si>
  <si>
    <t xml:space="preserve">   </t>
  </si>
  <si>
    <t>Peaje</t>
  </si>
  <si>
    <t>comprobación que se anexa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</si>
  <si>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</si>
  <si>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</si>
  <si>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</si>
  <si>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</si>
  <si>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</si>
  <si>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</si>
  <si>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</si>
  <si>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</si>
  <si>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</si>
  <si>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</si>
  <si>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</si>
  <si>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>Depreciación por vehiculo</t>
  </si>
  <si>
    <t>Devolución de viáticos</t>
  </si>
  <si>
    <t>A U T O R I Z O</t>
  </si>
  <si>
    <t>R  E  C  I  B  I</t>
  </si>
  <si>
    <t>LIC. JORGE ARMANDO GOMEZ CHAVEZ</t>
  </si>
  <si>
    <t>LIC. JESUS HOMERO FLORES MIER</t>
  </si>
  <si>
    <t>N  o  m  b  r  e</t>
  </si>
  <si>
    <t>DIRECTOR DE ADMINISTRACION Y FINANZAS</t>
  </si>
  <si>
    <t>COMISIONADO PRESIDENTE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</si>
  <si>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</si>
  <si>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</si>
  <si>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</si>
  <si>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ENERO</t>
  </si>
  <si>
    <t>CONMEMORACION DEL "DIA INTERNACIONAL DE LA PROTECCION DE DATOS PERSONALES 2017"</t>
  </si>
  <si>
    <t>FEBRERO</t>
  </si>
  <si>
    <t>APTO. MONTERREY</t>
  </si>
  <si>
    <t>CHETUMAL</t>
  </si>
  <si>
    <t>JEFE DEL DEPTARTAMENTO DE PROMOCION CULTURAL</t>
  </si>
  <si>
    <t>ALFREDO SANCHEZ MARIN</t>
  </si>
  <si>
    <t>INICIO DE TRABAJOS DE CAPACITACION A MAESTROS Y ALUMNOS DE LA UNIVERSIDAD TECNOLOGICA DE TORREON RELACIONADOS CON EL ACCESO A LA INFORMACION, LA PROTECCION DE DATOS PERSONALES  Y LA RENDICION DE CUENTAS. EL 19 Y 20 DE ENERO 2017</t>
  </si>
  <si>
    <t>TORREON</t>
  </si>
  <si>
    <t>(DOS MIL SETECIENTOS SETENTA Y UN PESOS 00/60 MN)</t>
  </si>
  <si>
    <t>INICIO DE TRABAJOS DE CAPACITACION A MAESTROS Y ALUMNOS DE LA UNIVERSIDAD TECNOLOGICA DE TORREON RELACIONADOS CON EL ACCESO A LA INFORMACION, LA PROTECCION DE DATOS PERSONALES  Y LA RENDICION DE CUENTAS. DEL 23 AL 27 DE ENERO 2017</t>
  </si>
  <si>
    <t>(SEIS MIL CIENTO UN PESOS 60/00 MN)</t>
  </si>
  <si>
    <t>(SIETE MIL TRESCIENTOS CUARENTA PESOS 00/00 MN)</t>
  </si>
  <si>
    <t>ASISTENCIA A LA SESION ORDINARIA NO. 147 DEL CONSEJO GENERAL.</t>
  </si>
  <si>
    <t>PIEDRAS NEGRAS</t>
  </si>
  <si>
    <t>GUERRERO</t>
  </si>
  <si>
    <t xml:space="preserve">GUERRERO </t>
  </si>
  <si>
    <t>JOSE ALBERTO VILLEGAS JIMENEZ</t>
  </si>
  <si>
    <t>AUXILIAR</t>
  </si>
  <si>
    <t>(CUATRO MIL PESOS 00/100 MN)</t>
  </si>
  <si>
    <t>(TRES MIL SEISCIENTOS NOVENTA Y TRES PESOS 20/100 MN)</t>
  </si>
  <si>
    <t>(MIL SEISCIENTOS SESENTA Y CINCO PESOS 00/100 MN)</t>
  </si>
  <si>
    <t>ANA PAULINA BECERRIL GAITAN</t>
  </si>
  <si>
    <t>ASISTENTE DE GESTION ADMINISTRATIVA</t>
  </si>
  <si>
    <t>MAYRA SOFIA DORANTES RODRIGUEZ</t>
  </si>
  <si>
    <t>PROYECTISTA</t>
  </si>
  <si>
    <t>MARTIN ANTONIO VALDES CASAS</t>
  </si>
  <si>
    <t>ACTUARIO DE LA SECRETARIA TECNICA</t>
  </si>
  <si>
    <t>TRASLADO LOCAL</t>
  </si>
  <si>
    <t>TRASLADO LOCA</t>
  </si>
  <si>
    <t>FRANCISCO JAVIER DIEZ DE URDANIVIA DEL VALLE</t>
  </si>
  <si>
    <t>SECRETARIO TECNICO</t>
  </si>
  <si>
    <t>JOSE MANUEL JIMENEZ Y MELENDEZ</t>
  </si>
  <si>
    <t>COMISIONADO</t>
  </si>
  <si>
    <t>(CINCO MIL SETECIENTOS CINCUENTA Y TRES PESOS 10/100MN)</t>
  </si>
  <si>
    <t>(CINCO MIL OCHOCIENTOS TREINTA Y UN PESOS 10/100MN)</t>
  </si>
  <si>
    <t>MIGUEL ANGEL MEDINA TORRES</t>
  </si>
  <si>
    <t>DIRECTOR GENERAL</t>
  </si>
  <si>
    <t>LIC. LUIS GONZALEZ BRISEÑO</t>
  </si>
  <si>
    <t>TRANSITO LOCAL</t>
  </si>
  <si>
    <t>(CINCO MIL OCHOCIENTOS DIECIOCHO PESOS 10/100MN)</t>
  </si>
  <si>
    <t>FIRMA DE CONVENIOS A DIFERENTES HOTELES EN LOS MUNICIPIOS DE COAHUILA.</t>
  </si>
  <si>
    <t>RAMOS ARIZPE</t>
  </si>
  <si>
    <t>ACUÑA</t>
  </si>
  <si>
    <t>NVA ROSITA</t>
  </si>
  <si>
    <t>SABINAS</t>
  </si>
  <si>
    <t>MUZQUIZ</t>
  </si>
  <si>
    <t>MONCLOVA</t>
  </si>
  <si>
    <t>CUATROCIENEGAS</t>
  </si>
  <si>
    <t>(SEIS MIL DOSCIENTOS CUARENTA Y DOS PESOS 40/100 MN)</t>
  </si>
  <si>
    <t>ASISTENTE DE ADMINISTRACION Y FINANZAS</t>
  </si>
  <si>
    <t>(CUATRO MIL TRESCIENTOS PESOS 00/100 MN)</t>
  </si>
  <si>
    <t>MARCELA DE LA PEÑA GARCIA</t>
  </si>
  <si>
    <t>(CINCO MIL SETECIENTOS CINCUENTA Y TES PESOS 10/100 MN)</t>
  </si>
  <si>
    <t>LIC. ALFONSO RAUL VILLARREAL BARRERA</t>
  </si>
  <si>
    <t>APTO DE MONTERREY</t>
  </si>
  <si>
    <t>APTO. DE MEXICO</t>
  </si>
  <si>
    <t>ASISTENCIA AL TALLER DE FUNCIONALIDADES DE LA PLATAFORMA NACIONAL DE TRANSPARENCIA</t>
  </si>
  <si>
    <t>ING. JORGE ALONSO CAMBEROS OYERVIDES</t>
  </si>
  <si>
    <t>JEFE DEL DEPARTAMENTO DE INFORMATICA</t>
  </si>
  <si>
    <t>INICIO DE TRABAJOS DE CAPACITACION A MAESTROS Y ALUMNOS DE LA UNIVERSIDAD TECNOLOGICA DE TORREON RELACIONADOS CON EL ACCESO A LA INFORMACION, LA PROTECCION DE DATOS PERSONALES DEL 30 DE ENERO AL 3 DE FEBRERO 2017.</t>
  </si>
  <si>
    <t>(SEIS MIL DOSCIENTOS TREINTA Y UN PESOS 60/100 MN)</t>
  </si>
  <si>
    <t>(CUATRO MIL OCHOCIENTOS SESENTA Y CUATRO PESOS 00/100 MN)</t>
  </si>
  <si>
    <t>CAPACITACION EN LOS AYUNTAMIENTOS DE PIEDRAS NEGRAS, GUERRERO Y MONCLOVA, CON EL OBJETO DE REALIZAR PLATICAS DE SENSIBILIZACION A LOS SERVIDORES PUBLICOS EN MATERIA DE LA LEY DE ACCESO A LA INFORMACION PUBLICA Y DEL SISTEMA DE OBLIGACIONES DE PORTALES DE TRANSPARENCIA0</t>
  </si>
  <si>
    <t>(CINCO MIL TRESCIENTOS NOVENTA Y DOS PESOS 70/100 MN)</t>
  </si>
  <si>
    <t>LIC. JOSUE ISAAC MACIEL TERAN</t>
  </si>
  <si>
    <t>SUBDIRECTOR DE CAPACITACION A SUJETOS OBLIGADOS</t>
  </si>
  <si>
    <t>(TRES MIL OCHOCIENTOS OCHENTA Y CINCO PESOS 00/100MN)</t>
  </si>
  <si>
    <t>JEFE DEL DEPARTAMENTO DE ASESORIA TEMATICA</t>
  </si>
  <si>
    <t>CAPACITACION EN LOS AYUNTAMIENTOS DE PIEDRAS NEGRAS, GUERRERO Y MONCLOVA, CON EL OBJETO DE REALIZAR PLATICAS DE SENSIBILIZACION A LOS SERVIDORES PUBLICOS EN MATERIA DE LA LEY DE ACCESO A LA INFORMACION PUBLICA Y DEL SISTEMA DE OBLIGACIONES DE PORTALES DE TRANSPARENCIA.</t>
  </si>
  <si>
    <t>LIC. KAREN ALEJANDRA NAJERA YEVERINO</t>
  </si>
  <si>
    <t>LIC. HECTOR ALEJANDRO HERNANDEZ GUTIERREZ</t>
  </si>
  <si>
    <t>DIRECTOR DE CUMPLIMIENTO Y RESPONSABILIDADES</t>
  </si>
  <si>
    <t>(CINCO MIL QUINIENTOS SESENTA Y DOS PESOS 50/100 MN)</t>
  </si>
  <si>
    <t>IMPARTICION DE CURSO DE CAPACITACION EN RELACION A LA LEY DE TRANSPARENCIA Y PLATAFORMA NACIONAL DE TRANSPARENCIA A FUNCIONARIOS DEL AYUNTAMIENTO DE GENERAL CEPEDA.</t>
  </si>
  <si>
    <t>GENERAL CEPEDA</t>
  </si>
  <si>
    <t>(SETECIENTOS NOVENTA Y TRES PESOS 00/100MN)</t>
  </si>
  <si>
    <t>LIC. JUAN ANTONIO ALVAREZ GAONA</t>
  </si>
  <si>
    <t>JEFE DEL DEPARTAMENTO DE FORTALECIMIENTO A LA TRANSPARENCIA</t>
  </si>
  <si>
    <t>CAPACITACION A MAESTROS Y ALUMNOS DE LA UNIVERSIDAD TECNOLOGICA DE TORREON RELACIONADOS CON EL ACCESO A LA INFORMACION, LA PROTECCION DE DATOS PERSONALES DEL 6 AL 10 DE FEBRERO 2017.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</si>
</sst>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10" xfId="53" applyFont="1" applyBorder="1">
      <alignment/>
      <protection/>
    </xf>
    <xf numFmtId="0" fontId="3" fillId="0" borderId="11" xfId="53" applyFont="1" applyBorder="1">
      <alignment/>
      <protection/>
    </xf>
    <xf numFmtId="0" fontId="3" fillId="0" borderId="12" xfId="53" applyFont="1" applyBorder="1">
      <alignment/>
      <protection/>
    </xf>
    <xf numFmtId="0" fontId="3" fillId="0" borderId="0" xfId="53" applyFont="1">
      <alignment/>
      <protection/>
    </xf>
    <xf numFmtId="0" fontId="3" fillId="0" borderId="13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5" fillId="0" borderId="14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5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6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17" xfId="53" applyFont="1" applyBorder="1" applyAlignment="1">
      <alignment horizontal="center"/>
      <protection/>
    </xf>
    <xf numFmtId="0" fontId="3" fillId="0" borderId="0" xfId="53" applyFont="1" applyFill="1">
      <alignment/>
      <protection/>
    </xf>
    <xf numFmtId="0" fontId="5" fillId="0" borderId="18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38" fontId="3" fillId="0" borderId="17" xfId="53" applyNumberFormat="1" applyFont="1" applyBorder="1" applyAlignment="1">
      <alignment horizontal="center"/>
      <protection/>
    </xf>
    <xf numFmtId="0" fontId="3" fillId="0" borderId="19" xfId="53" applyFont="1" applyFill="1" applyBorder="1">
      <alignment/>
      <protection/>
    </xf>
    <xf numFmtId="44" fontId="3" fillId="0" borderId="15" xfId="53" applyNumberFormat="1" applyFont="1" applyBorder="1">
      <alignment/>
      <protection/>
    </xf>
    <xf numFmtId="44" fontId="3" fillId="0" borderId="0" xfId="53" applyNumberFormat="1" applyFont="1">
      <alignment/>
      <protection/>
    </xf>
    <xf numFmtId="0" fontId="3" fillId="0" borderId="19" xfId="53" applyFont="1" applyBorder="1">
      <alignment/>
      <protection/>
    </xf>
    <xf numFmtId="0" fontId="3" fillId="0" borderId="20" xfId="53" applyFont="1" applyBorder="1">
      <alignment/>
      <protection/>
    </xf>
    <xf numFmtId="0" fontId="3" fillId="0" borderId="21" xfId="53" applyFont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15" xfId="53" applyFont="1" applyFill="1" applyBorder="1">
      <alignment/>
      <protection/>
    </xf>
    <xf numFmtId="2" fontId="3" fillId="0" borderId="17" xfId="53" applyNumberFormat="1" applyFont="1" applyBorder="1">
      <alignment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0" fontId="3" fillId="0" borderId="22" xfId="53" applyFont="1" applyBorder="1">
      <alignment/>
      <protection/>
    </xf>
    <xf numFmtId="0" fontId="4" fillId="0" borderId="23" xfId="53" applyFont="1" applyBorder="1">
      <alignment/>
      <protection/>
    </xf>
    <xf numFmtId="0" fontId="3" fillId="0" borderId="23" xfId="53" applyFont="1" applyBorder="1">
      <alignment/>
      <protection/>
    </xf>
    <xf numFmtId="0" fontId="3" fillId="0" borderId="24" xfId="53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right"/>
      <protection/>
    </xf>
    <xf numFmtId="43" fontId="3" fillId="0" borderId="0" xfId="53" applyNumberFormat="1" applyFont="1" applyBorder="1">
      <alignment/>
      <protection/>
    </xf>
    <xf numFmtId="0" fontId="3" fillId="0" borderId="25" xfId="53" applyFont="1" applyBorder="1">
      <alignment/>
      <protection/>
    </xf>
    <xf numFmtId="0" fontId="3" fillId="0" borderId="26" xfId="53" applyFont="1" applyBorder="1">
      <alignment/>
      <protection/>
    </xf>
    <xf numFmtId="43" fontId="3" fillId="0" borderId="0" xfId="53" applyNumberFormat="1" applyFont="1">
      <alignment/>
      <protection/>
    </xf>
    <xf numFmtId="164" fontId="5" fillId="0" borderId="23" xfId="51" applyFont="1" applyBorder="1" applyAlignment="1">
      <alignment/>
    </xf>
    <xf numFmtId="164" fontId="5" fillId="0" borderId="27" xfId="51" applyFont="1" applyBorder="1" applyAlignment="1">
      <alignment/>
    </xf>
    <xf numFmtId="43" fontId="5" fillId="0" borderId="0" xfId="53" applyNumberFormat="1" applyFont="1" applyBorder="1">
      <alignment/>
      <protection/>
    </xf>
    <xf numFmtId="0" fontId="3" fillId="0" borderId="27" xfId="53" applyFont="1" applyBorder="1">
      <alignment/>
      <protection/>
    </xf>
    <xf numFmtId="0" fontId="5" fillId="0" borderId="28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29" xfId="53" applyFont="1" applyBorder="1">
      <alignment/>
      <protection/>
    </xf>
    <xf numFmtId="164" fontId="3" fillId="0" borderId="0" xfId="53" applyNumberFormat="1" applyFont="1" applyBorder="1">
      <alignment/>
      <protection/>
    </xf>
    <xf numFmtId="0" fontId="5" fillId="0" borderId="30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28" xfId="53" applyFont="1" applyBorder="1">
      <alignment/>
      <protection/>
    </xf>
    <xf numFmtId="0" fontId="3" fillId="0" borderId="19" xfId="53" applyFont="1" applyBorder="1" applyAlignment="1">
      <alignment horizontal="right"/>
      <protection/>
    </xf>
    <xf numFmtId="0" fontId="3" fillId="0" borderId="30" xfId="53" applyFont="1" applyBorder="1">
      <alignment/>
      <protection/>
    </xf>
    <xf numFmtId="0" fontId="3" fillId="0" borderId="15" xfId="53" applyFont="1" applyBorder="1" applyAlignment="1">
      <alignment horizontal="center"/>
      <protection/>
    </xf>
    <xf numFmtId="0" fontId="3" fillId="0" borderId="32" xfId="53" applyFont="1" applyBorder="1">
      <alignment/>
      <protection/>
    </xf>
    <xf numFmtId="0" fontId="3" fillId="0" borderId="16" xfId="53" applyFont="1" applyBorder="1">
      <alignment/>
      <protection/>
    </xf>
    <xf numFmtId="0" fontId="5" fillId="0" borderId="16" xfId="53" applyFont="1" applyBorder="1">
      <alignment/>
      <protection/>
    </xf>
    <xf numFmtId="0" fontId="5" fillId="33" borderId="16" xfId="53" applyFont="1" applyFill="1" applyBorder="1">
      <alignment/>
      <protection/>
    </xf>
    <xf numFmtId="16" fontId="3" fillId="0" borderId="33" xfId="53" applyNumberFormat="1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20" xfId="53" applyFont="1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164" fontId="3" fillId="0" borderId="20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left"/>
    </xf>
    <xf numFmtId="164" fontId="3" fillId="0" borderId="21" xfId="0" applyNumberFormat="1" applyFont="1" applyBorder="1" applyAlignment="1">
      <alignment horizontal="left"/>
    </xf>
    <xf numFmtId="164" fontId="5" fillId="0" borderId="35" xfId="0" applyNumberFormat="1" applyFont="1" applyBorder="1" applyAlignment="1">
      <alignment horizontal="left"/>
    </xf>
    <xf numFmtId="164" fontId="5" fillId="0" borderId="36" xfId="0" applyNumberFormat="1" applyFont="1" applyBorder="1" applyAlignment="1">
      <alignment horizontal="left"/>
    </xf>
    <xf numFmtId="0" fontId="2" fillId="0" borderId="23" xfId="53" applyBorder="1" applyAlignment="1">
      <alignment horizontal="center"/>
      <protection/>
    </xf>
    <xf numFmtId="0" fontId="2" fillId="0" borderId="27" xfId="53" applyBorder="1" applyAlignment="1">
      <alignment horizontal="center"/>
      <protection/>
    </xf>
    <xf numFmtId="0" fontId="3" fillId="0" borderId="19" xfId="53" applyFont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0" fontId="3" fillId="0" borderId="23" xfId="53" applyFont="1" applyBorder="1" applyAlignment="1">
      <alignment horizontal="center"/>
      <protection/>
    </xf>
    <xf numFmtId="0" fontId="3" fillId="0" borderId="27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19" xfId="53" applyFont="1" applyBorder="1" applyAlignment="1">
      <alignment horizontal="center"/>
      <protection/>
    </xf>
    <xf numFmtId="0" fontId="5" fillId="0" borderId="29" xfId="53" applyFont="1" applyBorder="1" applyAlignment="1">
      <alignment horizontal="center"/>
      <protection/>
    </xf>
    <xf numFmtId="164" fontId="3" fillId="0" borderId="20" xfId="53" applyNumberFormat="1" applyFont="1" applyBorder="1" applyAlignment="1">
      <alignment horizontal="center"/>
      <protection/>
    </xf>
    <xf numFmtId="164" fontId="3" fillId="0" borderId="34" xfId="53" applyNumberFormat="1" applyFont="1" applyBorder="1" applyAlignment="1">
      <alignment horizontal="center"/>
      <protection/>
    </xf>
    <xf numFmtId="164" fontId="5" fillId="0" borderId="30" xfId="51" applyFont="1" applyBorder="1" applyAlignment="1">
      <alignment/>
    </xf>
    <xf numFmtId="164" fontId="5" fillId="0" borderId="31" xfId="51" applyFont="1" applyBorder="1" applyAlignment="1">
      <alignment/>
    </xf>
    <xf numFmtId="164" fontId="3" fillId="0" borderId="20" xfId="53" applyNumberFormat="1" applyFont="1" applyFill="1" applyBorder="1" applyAlignment="1">
      <alignment horizontal="center"/>
      <protection/>
    </xf>
    <xf numFmtId="164" fontId="3" fillId="0" borderId="34" xfId="53" applyNumberFormat="1" applyFont="1" applyFill="1" applyBorder="1" applyAlignment="1">
      <alignment horizontal="center"/>
      <protection/>
    </xf>
    <xf numFmtId="164" fontId="3" fillId="0" borderId="19" xfId="53" applyNumberFormat="1" applyFont="1" applyBorder="1" applyAlignment="1">
      <alignment horizontal="center"/>
      <protection/>
    </xf>
    <xf numFmtId="164" fontId="3" fillId="0" borderId="21" xfId="53" applyNumberFormat="1" applyFont="1" applyBorder="1" applyAlignment="1">
      <alignment horizontal="center"/>
      <protection/>
    </xf>
    <xf numFmtId="164" fontId="3" fillId="0" borderId="30" xfId="51" applyFont="1" applyBorder="1" applyAlignment="1">
      <alignment horizontal="center"/>
    </xf>
    <xf numFmtId="164" fontId="3" fillId="0" borderId="31" xfId="51" applyFont="1" applyBorder="1" applyAlignment="1">
      <alignment horizontal="center"/>
    </xf>
    <xf numFmtId="0" fontId="3" fillId="0" borderId="20" xfId="53" applyFont="1" applyBorder="1" applyAlignment="1">
      <alignment horizontal="center"/>
      <protection/>
    </xf>
    <xf numFmtId="164" fontId="3" fillId="0" borderId="30" xfId="51" applyFont="1" applyBorder="1" applyAlignment="1">
      <alignment horizontal="left"/>
    </xf>
    <xf numFmtId="164" fontId="3" fillId="0" borderId="31" xfId="51" applyFont="1" applyBorder="1" applyAlignment="1">
      <alignment horizontal="left"/>
    </xf>
    <xf numFmtId="164" fontId="3" fillId="0" borderId="30" xfId="51" applyFont="1" applyBorder="1" applyAlignment="1">
      <alignment/>
    </xf>
    <xf numFmtId="164" fontId="3" fillId="0" borderId="31" xfId="51" applyFont="1" applyBorder="1" applyAlignment="1">
      <alignment/>
    </xf>
    <xf numFmtId="0" fontId="5" fillId="0" borderId="0" xfId="53" applyFont="1" applyBorder="1" applyAlignment="1">
      <alignment horizontal="right"/>
      <protection/>
    </xf>
    <xf numFmtId="0" fontId="5" fillId="0" borderId="26" xfId="53" applyFont="1" applyBorder="1" applyAlignment="1">
      <alignment horizontal="right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15" xfId="53" applyFont="1" applyFill="1" applyBorder="1" applyAlignment="1">
      <alignment horizontal="center" vertical="center"/>
      <protection/>
    </xf>
    <xf numFmtId="0" fontId="5" fillId="0" borderId="30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34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4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7" fillId="33" borderId="30" xfId="53" applyFont="1" applyFill="1" applyBorder="1" applyAlignment="1">
      <alignment horizontal="center"/>
      <protection/>
    </xf>
    <xf numFmtId="0" fontId="7" fillId="33" borderId="20" xfId="53" applyFont="1" applyFill="1" applyBorder="1" applyAlignment="1">
      <alignment horizontal="center"/>
      <protection/>
    </xf>
    <xf numFmtId="0" fontId="7" fillId="33" borderId="34" xfId="53" applyFont="1" applyFill="1" applyBorder="1" applyAlignment="1">
      <alignment horizontal="center"/>
      <protection/>
    </xf>
    <xf numFmtId="0" fontId="7" fillId="33" borderId="31" xfId="53" applyFont="1" applyFill="1" applyBorder="1" applyAlignment="1">
      <alignment horizontal="center"/>
      <protection/>
    </xf>
    <xf numFmtId="164" fontId="3" fillId="0" borderId="34" xfId="51" applyFont="1" applyBorder="1" applyAlignment="1">
      <alignment horizontal="center"/>
    </xf>
    <xf numFmtId="4" fontId="5" fillId="0" borderId="0" xfId="53" applyNumberFormat="1" applyFont="1" applyBorder="1" applyAlignment="1">
      <alignment horizontal="right"/>
      <protection/>
    </xf>
    <xf numFmtId="4" fontId="5" fillId="0" borderId="15" xfId="53" applyNumberFormat="1" applyFont="1" applyBorder="1" applyAlignment="1">
      <alignment horizontal="right"/>
      <protection/>
    </xf>
    <xf numFmtId="0" fontId="5" fillId="0" borderId="0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3" fillId="0" borderId="15" xfId="53" applyFont="1" applyBorder="1" applyAlignment="1">
      <alignment horizontal="right"/>
      <protection/>
    </xf>
    <xf numFmtId="164" fontId="3" fillId="0" borderId="0" xfId="51" applyFont="1" applyFill="1" applyBorder="1" applyAlignment="1">
      <alignment/>
    </xf>
    <xf numFmtId="0" fontId="5" fillId="0" borderId="0" xfId="53" applyFont="1" applyFill="1" applyBorder="1" applyAlignment="1">
      <alignment horizontal="left"/>
      <protection/>
    </xf>
    <xf numFmtId="0" fontId="5" fillId="0" borderId="15" xfId="53" applyFont="1" applyFill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5" fillId="0" borderId="26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9" xfId="53" applyFont="1" applyBorder="1" applyAlignment="1">
      <alignment horizontal="center" vertical="center" wrapText="1"/>
      <protection/>
    </xf>
    <xf numFmtId="164" fontId="5" fillId="0" borderId="35" xfId="53" applyNumberFormat="1" applyFont="1" applyBorder="1" applyAlignment="1">
      <alignment horizontal="left"/>
      <protection/>
    </xf>
    <xf numFmtId="164" fontId="5" fillId="0" borderId="36" xfId="53" applyNumberFormat="1" applyFont="1" applyBorder="1" applyAlignment="1">
      <alignment horizontal="left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29" xfId="53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1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2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2</xdr:col>
      <xdr:colOff>447675</xdr:colOff>
      <xdr:row>7</xdr:row>
      <xdr:rowOff>19050</xdr:rowOff>
    </xdr:to>
    <xdr:pic>
      <xdr:nvPicPr>
        <xdr:cNvPr id="3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3</xdr:col>
      <xdr:colOff>333375</xdr:colOff>
      <xdr:row>7</xdr:row>
      <xdr:rowOff>19050</xdr:rowOff>
    </xdr:to>
    <xdr:pic>
      <xdr:nvPicPr>
        <xdr:cNvPr id="4" name="Picture 1" descr="Logo-OK-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45" sqref="I4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22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19"/>
      <c r="M4" s="11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19" t="s">
        <v>2</v>
      </c>
      <c r="M5" s="11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31</v>
      </c>
      <c r="K8" s="114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6231.6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17"/>
      <c r="B11" s="174">
        <f>$M$9</f>
        <v>6231.6</v>
      </c>
      <c r="C11" s="174"/>
      <c r="D11" s="175" t="s">
        <v>125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143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6</v>
      </c>
      <c r="F16" s="114" t="s">
        <v>5</v>
      </c>
      <c r="G16" s="129" t="s">
        <v>66</v>
      </c>
      <c r="H16" s="129"/>
      <c r="I16" s="114" t="s">
        <v>12</v>
      </c>
      <c r="J16" s="18">
        <v>10</v>
      </c>
      <c r="K16" s="114" t="s">
        <v>13</v>
      </c>
      <c r="L16" s="129" t="s">
        <v>66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114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4</v>
      </c>
      <c r="E24" s="114" t="s">
        <v>28</v>
      </c>
      <c r="F24" s="144">
        <v>1110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114" t="s">
        <v>28</v>
      </c>
      <c r="F25" s="144">
        <v>555</v>
      </c>
      <c r="G25" s="165"/>
      <c r="H25" s="6" t="s">
        <v>29</v>
      </c>
      <c r="I25" s="6"/>
      <c r="J25" s="11"/>
      <c r="K25" s="6" t="s">
        <v>31</v>
      </c>
      <c r="L25" s="6"/>
      <c r="M25" s="147">
        <f>D24*F24+D25*F25</f>
        <v>4995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29" t="s">
        <v>33</v>
      </c>
      <c r="D27" s="129"/>
      <c r="E27" s="129"/>
      <c r="F27" s="114" t="s">
        <v>28</v>
      </c>
      <c r="G27" s="129" t="s">
        <v>72</v>
      </c>
      <c r="H27" s="129"/>
      <c r="I27" s="129"/>
      <c r="J27" s="23">
        <v>261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29" t="s">
        <v>103</v>
      </c>
      <c r="D28" s="129"/>
      <c r="E28" s="129"/>
      <c r="F28" s="114" t="s">
        <v>28</v>
      </c>
      <c r="G28" s="129" t="s">
        <v>103</v>
      </c>
      <c r="H28" s="129"/>
      <c r="I28" s="129"/>
      <c r="J28" s="23">
        <v>100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72</v>
      </c>
      <c r="D29" s="129"/>
      <c r="E29" s="129"/>
      <c r="F29" s="114" t="s">
        <v>28</v>
      </c>
      <c r="G29" s="129" t="s">
        <v>33</v>
      </c>
      <c r="H29" s="129"/>
      <c r="I29" s="129"/>
      <c r="J29" s="26">
        <v>261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114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114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114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114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114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114" t="s">
        <v>28</v>
      </c>
      <c r="G35" s="120"/>
      <c r="H35" s="120"/>
      <c r="I35" s="120"/>
      <c r="J35" s="28">
        <f>J27+J28+J29+J30+J31+J32+J34</f>
        <v>622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118"/>
      <c r="M36" s="147">
        <f>M25</f>
        <v>4995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114"/>
      <c r="I37" s="114"/>
      <c r="J37" s="31"/>
      <c r="K37" s="6"/>
      <c r="L37" s="115" t="s">
        <v>37</v>
      </c>
      <c r="M37" s="149">
        <v>1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f>214+214</f>
        <v>428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115" t="s">
        <v>32</v>
      </c>
      <c r="M39" s="144">
        <f>J35*J36</f>
        <v>808.6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15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15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118"/>
      <c r="F42" s="142">
        <v>0</v>
      </c>
      <c r="G42" s="143"/>
      <c r="H42" s="115"/>
      <c r="I42" s="115"/>
      <c r="J42" s="115"/>
      <c r="K42" s="6" t="s">
        <v>44</v>
      </c>
      <c r="L42" s="118"/>
      <c r="M42" s="138">
        <f>SUM(M36+M38+M39)+M40+M41</f>
        <v>6231.6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118"/>
      <c r="F43" s="136">
        <v>0</v>
      </c>
      <c r="G43" s="137"/>
      <c r="H43" s="115"/>
      <c r="I43" s="115"/>
      <c r="J43" s="115"/>
      <c r="K43" s="6" t="s">
        <v>46</v>
      </c>
      <c r="L43" s="118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118"/>
      <c r="F44" s="140">
        <v>0</v>
      </c>
      <c r="G44" s="141"/>
      <c r="H44" s="115"/>
      <c r="I44" s="115"/>
      <c r="J44" s="115"/>
      <c r="K44" s="6"/>
      <c r="L44" s="118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118"/>
      <c r="F45" s="136">
        <v>0</v>
      </c>
      <c r="G45" s="137"/>
      <c r="H45" s="115"/>
      <c r="I45" s="115"/>
      <c r="J45" s="115"/>
      <c r="K45" s="6"/>
      <c r="L45" s="118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118"/>
      <c r="F46" s="140">
        <v>0</v>
      </c>
      <c r="G46" s="141"/>
      <c r="H46" s="115"/>
      <c r="I46" s="115"/>
      <c r="J46" s="115"/>
      <c r="K46" s="6"/>
      <c r="L46" s="118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118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118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118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118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118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118"/>
      <c r="F52" s="123">
        <f>+M42-F51</f>
        <v>6231.6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6231.6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31" t="s">
        <v>55</v>
      </c>
      <c r="J54" s="131"/>
      <c r="K54" s="131"/>
      <c r="L54" s="131"/>
      <c r="M54" s="131"/>
      <c r="N54" s="132"/>
      <c r="P54" s="41"/>
      <c r="Q54" s="11"/>
    </row>
    <row r="55" spans="1:17" ht="1.5" customHeight="1">
      <c r="A55" s="5"/>
      <c r="B55" s="114"/>
      <c r="C55" s="114"/>
      <c r="D55" s="114"/>
      <c r="E55" s="114"/>
      <c r="F55" s="114"/>
      <c r="G55" s="114"/>
      <c r="H55" s="6"/>
      <c r="I55" s="114"/>
      <c r="J55" s="114"/>
      <c r="K55" s="114"/>
      <c r="L55" s="114"/>
      <c r="M55" s="114"/>
      <c r="N55" s="116"/>
      <c r="P55" s="41"/>
      <c r="Q55" s="11" t="s">
        <v>58</v>
      </c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 t="s">
        <v>69</v>
      </c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70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31" t="s">
        <v>58</v>
      </c>
      <c r="J58" s="131"/>
      <c r="K58" s="131"/>
      <c r="L58" s="131"/>
      <c r="M58" s="131"/>
      <c r="N58" s="132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69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J51" sqref="J51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13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1" t="s">
        <v>2</v>
      </c>
      <c r="M5" s="81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23</v>
      </c>
      <c r="K8" s="76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6242.4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79"/>
      <c r="B11" s="174">
        <f>$M$9</f>
        <v>6242.4</v>
      </c>
      <c r="C11" s="174"/>
      <c r="D11" s="175" t="s">
        <v>113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105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25</v>
      </c>
      <c r="F16" s="76" t="s">
        <v>5</v>
      </c>
      <c r="G16" s="129" t="s">
        <v>64</v>
      </c>
      <c r="H16" s="129"/>
      <c r="I16" s="76" t="s">
        <v>12</v>
      </c>
      <c r="J16" s="18">
        <v>27</v>
      </c>
      <c r="K16" s="76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76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2</v>
      </c>
      <c r="E24" s="76" t="s">
        <v>28</v>
      </c>
      <c r="F24" s="144">
        <v>1600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76" t="s">
        <v>28</v>
      </c>
      <c r="F25" s="144">
        <v>1100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4300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106</v>
      </c>
      <c r="D27" s="129"/>
      <c r="E27" s="129"/>
      <c r="F27" s="76" t="s">
        <v>28</v>
      </c>
      <c r="G27" s="129" t="s">
        <v>107</v>
      </c>
      <c r="H27" s="129"/>
      <c r="I27" s="129"/>
      <c r="J27" s="23">
        <v>479</v>
      </c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46" t="s">
        <v>107</v>
      </c>
      <c r="D28" s="146"/>
      <c r="E28" s="146"/>
      <c r="F28" s="82" t="s">
        <v>28</v>
      </c>
      <c r="G28" s="146" t="s">
        <v>78</v>
      </c>
      <c r="H28" s="146"/>
      <c r="I28" s="146"/>
      <c r="J28" s="27">
        <v>91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78</v>
      </c>
      <c r="D29" s="129"/>
      <c r="E29" s="129"/>
      <c r="F29" s="76" t="s">
        <v>28</v>
      </c>
      <c r="G29" s="129" t="s">
        <v>108</v>
      </c>
      <c r="H29" s="129"/>
      <c r="I29" s="129"/>
      <c r="J29" s="23">
        <v>121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 t="s">
        <v>108</v>
      </c>
      <c r="D30" s="129"/>
      <c r="E30" s="129"/>
      <c r="F30" s="76" t="s">
        <v>28</v>
      </c>
      <c r="G30" s="146" t="s">
        <v>109</v>
      </c>
      <c r="H30" s="146"/>
      <c r="I30" s="146"/>
      <c r="J30" s="26">
        <v>146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 t="s">
        <v>109</v>
      </c>
      <c r="D31" s="146"/>
      <c r="E31" s="146"/>
      <c r="F31" s="76" t="s">
        <v>28</v>
      </c>
      <c r="G31" s="146" t="s">
        <v>110</v>
      </c>
      <c r="H31" s="146"/>
      <c r="I31" s="146"/>
      <c r="J31" s="26">
        <v>25</v>
      </c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 t="s">
        <v>110</v>
      </c>
      <c r="D32" s="146"/>
      <c r="E32" s="146"/>
      <c r="F32" s="76" t="s">
        <v>28</v>
      </c>
      <c r="G32" s="129" t="s">
        <v>111</v>
      </c>
      <c r="H32" s="129"/>
      <c r="I32" s="129"/>
      <c r="J32" s="26">
        <v>145</v>
      </c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 t="s">
        <v>111</v>
      </c>
      <c r="D33" s="129"/>
      <c r="E33" s="129"/>
      <c r="F33" s="76" t="s">
        <v>28</v>
      </c>
      <c r="G33" s="146" t="s">
        <v>112</v>
      </c>
      <c r="H33" s="146"/>
      <c r="I33" s="146"/>
      <c r="J33" s="26">
        <v>80</v>
      </c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 t="s">
        <v>112</v>
      </c>
      <c r="D34" s="146"/>
      <c r="E34" s="146"/>
      <c r="F34" s="76" t="s">
        <v>28</v>
      </c>
      <c r="G34" s="129" t="s">
        <v>106</v>
      </c>
      <c r="H34" s="129"/>
      <c r="I34" s="129"/>
      <c r="J34" s="27">
        <v>261</v>
      </c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76" t="s">
        <v>28</v>
      </c>
      <c r="G35" s="120"/>
      <c r="H35" s="120"/>
      <c r="I35" s="120"/>
      <c r="J35" s="28">
        <f>SUM(J27:J34)</f>
        <v>1348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80"/>
      <c r="M36" s="147">
        <f>M25</f>
        <v>4300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76"/>
      <c r="I37" s="76"/>
      <c r="J37" s="31"/>
      <c r="K37" s="6"/>
      <c r="L37" s="78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f>95+95</f>
        <v>190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78" t="s">
        <v>32</v>
      </c>
      <c r="M39" s="144">
        <f>J35*J36</f>
        <v>1752.4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8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8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80"/>
      <c r="F42" s="142">
        <v>0</v>
      </c>
      <c r="G42" s="143"/>
      <c r="H42" s="78"/>
      <c r="I42" s="78"/>
      <c r="J42" s="78"/>
      <c r="K42" s="6" t="s">
        <v>44</v>
      </c>
      <c r="L42" s="80"/>
      <c r="M42" s="138">
        <f>SUM(M36+M38+M39)+M40+M41</f>
        <v>6242.4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80"/>
      <c r="F43" s="136">
        <v>0</v>
      </c>
      <c r="G43" s="137"/>
      <c r="H43" s="78"/>
      <c r="I43" s="78"/>
      <c r="J43" s="78"/>
      <c r="K43" s="6" t="s">
        <v>46</v>
      </c>
      <c r="L43" s="80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80"/>
      <c r="F44" s="140">
        <f>F42+F43</f>
        <v>0</v>
      </c>
      <c r="G44" s="141"/>
      <c r="H44" s="78"/>
      <c r="I44" s="78"/>
      <c r="J44" s="78"/>
      <c r="K44" s="6"/>
      <c r="L44" s="80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80"/>
      <c r="F45" s="136">
        <v>0</v>
      </c>
      <c r="G45" s="137"/>
      <c r="H45" s="78"/>
      <c r="I45" s="78"/>
      <c r="J45" s="78"/>
      <c r="K45" s="6"/>
      <c r="L45" s="80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80"/>
      <c r="F46" s="140">
        <f>F44+F45</f>
        <v>0</v>
      </c>
      <c r="G46" s="141"/>
      <c r="H46" s="78"/>
      <c r="I46" s="78"/>
      <c r="J46" s="78"/>
      <c r="K46" s="6"/>
      <c r="L46" s="80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80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80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80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80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80"/>
      <c r="F51" s="121"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80"/>
      <c r="F52" s="123">
        <f>+M42-F51</f>
        <v>6242.4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6242.4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76"/>
      <c r="C55" s="76"/>
      <c r="D55" s="76"/>
      <c r="E55" s="76"/>
      <c r="F55" s="76"/>
      <c r="G55" s="76"/>
      <c r="H55" s="6"/>
      <c r="I55" s="76"/>
      <c r="J55" s="76"/>
      <c r="K55" s="76"/>
      <c r="L55" s="76"/>
      <c r="M55" s="76"/>
      <c r="N55" s="77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56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59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N52" sqref="N52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11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1" t="s">
        <v>2</v>
      </c>
      <c r="M5" s="81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23</v>
      </c>
      <c r="K8" s="76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5818.1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79"/>
      <c r="B11" s="174">
        <f>$M$9</f>
        <v>5818.1</v>
      </c>
      <c r="C11" s="174"/>
      <c r="D11" s="175" t="s">
        <v>104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24</v>
      </c>
      <c r="F16" s="76" t="s">
        <v>5</v>
      </c>
      <c r="G16" s="129" t="s">
        <v>64</v>
      </c>
      <c r="H16" s="129"/>
      <c r="I16" s="76" t="s">
        <v>12</v>
      </c>
      <c r="J16" s="18">
        <v>25</v>
      </c>
      <c r="K16" s="76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76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1</v>
      </c>
      <c r="E24" s="76" t="s">
        <v>28</v>
      </c>
      <c r="F24" s="144">
        <v>2500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76" t="s">
        <v>28</v>
      </c>
      <c r="F25" s="144">
        <v>1500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4000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33</v>
      </c>
      <c r="D27" s="129"/>
      <c r="E27" s="129"/>
      <c r="F27" s="76" t="s">
        <v>28</v>
      </c>
      <c r="G27" s="129" t="s">
        <v>78</v>
      </c>
      <c r="H27" s="129"/>
      <c r="I27" s="129"/>
      <c r="J27" s="23">
        <v>437</v>
      </c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46" t="s">
        <v>103</v>
      </c>
      <c r="D28" s="146"/>
      <c r="E28" s="146"/>
      <c r="F28" s="82" t="s">
        <v>28</v>
      </c>
      <c r="G28" s="146" t="s">
        <v>103</v>
      </c>
      <c r="H28" s="146"/>
      <c r="I28" s="146"/>
      <c r="J28" s="27">
        <v>50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78</v>
      </c>
      <c r="D29" s="129"/>
      <c r="E29" s="129"/>
      <c r="F29" s="76" t="s">
        <v>28</v>
      </c>
      <c r="G29" s="129" t="s">
        <v>79</v>
      </c>
      <c r="H29" s="129"/>
      <c r="I29" s="129"/>
      <c r="J29" s="23">
        <v>55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46" t="s">
        <v>80</v>
      </c>
      <c r="D30" s="146"/>
      <c r="E30" s="146"/>
      <c r="F30" s="76" t="s">
        <v>28</v>
      </c>
      <c r="G30" s="146" t="s">
        <v>33</v>
      </c>
      <c r="H30" s="146"/>
      <c r="I30" s="146"/>
      <c r="J30" s="26">
        <v>425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76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76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76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76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76" t="s">
        <v>28</v>
      </c>
      <c r="G35" s="120"/>
      <c r="H35" s="120"/>
      <c r="I35" s="120"/>
      <c r="J35" s="28">
        <f>SUM(J27:J34)</f>
        <v>967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80"/>
      <c r="M36" s="147">
        <f>M25</f>
        <v>4000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76"/>
      <c r="I37" s="76"/>
      <c r="J37" s="31"/>
      <c r="K37" s="6"/>
      <c r="L37" s="78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561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78" t="s">
        <v>32</v>
      </c>
      <c r="M39" s="144">
        <f>J35*J36</f>
        <v>1257.1000000000001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8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8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80"/>
      <c r="F42" s="142">
        <v>0</v>
      </c>
      <c r="G42" s="143"/>
      <c r="H42" s="78"/>
      <c r="I42" s="78"/>
      <c r="J42" s="78"/>
      <c r="K42" s="6" t="s">
        <v>44</v>
      </c>
      <c r="L42" s="80"/>
      <c r="M42" s="138">
        <f>SUM(M36+M38+M39)+M40+M41</f>
        <v>5818.1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80"/>
      <c r="F43" s="136">
        <v>0</v>
      </c>
      <c r="G43" s="137"/>
      <c r="H43" s="78"/>
      <c r="I43" s="78"/>
      <c r="J43" s="78"/>
      <c r="K43" s="6" t="s">
        <v>46</v>
      </c>
      <c r="L43" s="80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80"/>
      <c r="F44" s="140">
        <f>F42+F43</f>
        <v>0</v>
      </c>
      <c r="G44" s="141"/>
      <c r="H44" s="78"/>
      <c r="I44" s="78"/>
      <c r="J44" s="78"/>
      <c r="K44" s="6"/>
      <c r="L44" s="80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80"/>
      <c r="F45" s="136">
        <v>0</v>
      </c>
      <c r="G45" s="137"/>
      <c r="H45" s="78"/>
      <c r="I45" s="78"/>
      <c r="J45" s="78"/>
      <c r="K45" s="6"/>
      <c r="L45" s="80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80"/>
      <c r="F46" s="140">
        <f>F44+F45</f>
        <v>0</v>
      </c>
      <c r="G46" s="141"/>
      <c r="H46" s="78"/>
      <c r="I46" s="78"/>
      <c r="J46" s="78"/>
      <c r="K46" s="6"/>
      <c r="L46" s="80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80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80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80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80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80"/>
      <c r="F51" s="121"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80"/>
      <c r="F52" s="123">
        <f>+M42-F51</f>
        <v>5818.1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5818.1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76"/>
      <c r="C55" s="76"/>
      <c r="D55" s="76"/>
      <c r="E55" s="76"/>
      <c r="F55" s="76"/>
      <c r="G55" s="76"/>
      <c r="H55" s="6"/>
      <c r="I55" s="76"/>
      <c r="J55" s="76"/>
      <c r="K55" s="76"/>
      <c r="L55" s="76"/>
      <c r="M55" s="76"/>
      <c r="N55" s="77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102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97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60:G60"/>
    <mergeCell ref="I60:N60"/>
    <mergeCell ref="G30:I30"/>
    <mergeCell ref="C30:E30"/>
    <mergeCell ref="C28:E28"/>
    <mergeCell ref="G28:I28"/>
    <mergeCell ref="B56:G56"/>
    <mergeCell ref="B57:G57"/>
    <mergeCell ref="I57:N57"/>
    <mergeCell ref="B58:G58"/>
    <mergeCell ref="I58:N58"/>
    <mergeCell ref="B59:G59"/>
    <mergeCell ref="I59:N59"/>
    <mergeCell ref="F50:G50"/>
    <mergeCell ref="F44:G44"/>
    <mergeCell ref="F45:G45"/>
    <mergeCell ref="P50:Q50"/>
    <mergeCell ref="F51:G51"/>
    <mergeCell ref="F52:G52"/>
    <mergeCell ref="F53:G53"/>
    <mergeCell ref="B54:G54"/>
    <mergeCell ref="I54:N54"/>
    <mergeCell ref="P38:Q38"/>
    <mergeCell ref="F46:G46"/>
    <mergeCell ref="F47:G47"/>
    <mergeCell ref="F48:G48"/>
    <mergeCell ref="F49:G49"/>
    <mergeCell ref="M40:N40"/>
    <mergeCell ref="M41:N41"/>
    <mergeCell ref="F42:G42"/>
    <mergeCell ref="M42:N42"/>
    <mergeCell ref="F43:G43"/>
    <mergeCell ref="M43:N43"/>
    <mergeCell ref="M39:N39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C32:E32"/>
    <mergeCell ref="G32:I32"/>
    <mergeCell ref="C33:E33"/>
    <mergeCell ref="G33:I33"/>
    <mergeCell ref="M36:N36"/>
    <mergeCell ref="B21:E21"/>
    <mergeCell ref="F21:I21"/>
    <mergeCell ref="J21:K21"/>
    <mergeCell ref="L21:N21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C27:E27"/>
    <mergeCell ref="G27:I27"/>
    <mergeCell ref="B19:N19"/>
    <mergeCell ref="B20:E20"/>
    <mergeCell ref="F20:I20"/>
    <mergeCell ref="J20:K20"/>
    <mergeCell ref="B11:C11"/>
    <mergeCell ref="D11:N11"/>
    <mergeCell ref="B13:N15"/>
    <mergeCell ref="G16:H16"/>
    <mergeCell ref="L16:M16"/>
    <mergeCell ref="B17:N17"/>
    <mergeCell ref="B18:C18"/>
    <mergeCell ref="E18:G18"/>
    <mergeCell ref="I18:J18"/>
    <mergeCell ref="L18:M18"/>
    <mergeCell ref="L20:N20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O51" sqref="O51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11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1" t="s">
        <v>2</v>
      </c>
      <c r="M5" s="81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23</v>
      </c>
      <c r="K8" s="76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5753.1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79"/>
      <c r="B11" s="174">
        <f>$M$9</f>
        <v>5753.1</v>
      </c>
      <c r="C11" s="174"/>
      <c r="D11" s="175" t="s">
        <v>98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24</v>
      </c>
      <c r="F16" s="76" t="s">
        <v>5</v>
      </c>
      <c r="G16" s="129" t="s">
        <v>64</v>
      </c>
      <c r="H16" s="129"/>
      <c r="I16" s="76" t="s">
        <v>12</v>
      </c>
      <c r="J16" s="18">
        <v>25</v>
      </c>
      <c r="K16" s="76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76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1</v>
      </c>
      <c r="E24" s="76" t="s">
        <v>28</v>
      </c>
      <c r="F24" s="144">
        <v>2500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76" t="s">
        <v>28</v>
      </c>
      <c r="F25" s="144">
        <v>1500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4000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33</v>
      </c>
      <c r="D27" s="129"/>
      <c r="E27" s="129"/>
      <c r="F27" s="76" t="s">
        <v>28</v>
      </c>
      <c r="G27" s="129" t="s">
        <v>78</v>
      </c>
      <c r="H27" s="129"/>
      <c r="I27" s="129"/>
      <c r="J27" s="23">
        <v>437</v>
      </c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29" t="s">
        <v>78</v>
      </c>
      <c r="D28" s="129"/>
      <c r="E28" s="129"/>
      <c r="F28" s="76" t="s">
        <v>28</v>
      </c>
      <c r="G28" s="129" t="s">
        <v>79</v>
      </c>
      <c r="H28" s="129"/>
      <c r="I28" s="129"/>
      <c r="J28" s="23">
        <v>55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80</v>
      </c>
      <c r="D29" s="129"/>
      <c r="E29" s="129"/>
      <c r="F29" s="76" t="s">
        <v>28</v>
      </c>
      <c r="G29" s="129" t="s">
        <v>33</v>
      </c>
      <c r="H29" s="129"/>
      <c r="I29" s="129"/>
      <c r="J29" s="26">
        <v>425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76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76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76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76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76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76" t="s">
        <v>28</v>
      </c>
      <c r="G35" s="120"/>
      <c r="H35" s="120"/>
      <c r="I35" s="120"/>
      <c r="J35" s="28">
        <f>J27+J28+J29+J30+J31+J32+J34</f>
        <v>917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80"/>
      <c r="M36" s="147">
        <f>M25</f>
        <v>4000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76"/>
      <c r="I37" s="76"/>
      <c r="J37" s="31"/>
      <c r="K37" s="6"/>
      <c r="L37" s="78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561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78" t="s">
        <v>32</v>
      </c>
      <c r="M39" s="144">
        <f>J35*J36</f>
        <v>1192.1000000000001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8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8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80"/>
      <c r="F42" s="142">
        <v>0</v>
      </c>
      <c r="G42" s="143"/>
      <c r="H42" s="78"/>
      <c r="I42" s="78"/>
      <c r="J42" s="78"/>
      <c r="K42" s="6" t="s">
        <v>44</v>
      </c>
      <c r="L42" s="80"/>
      <c r="M42" s="138">
        <f>SUM(M36+M38+M39)+M40+M41</f>
        <v>5753.1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80"/>
      <c r="F43" s="136">
        <v>0</v>
      </c>
      <c r="G43" s="137"/>
      <c r="H43" s="78"/>
      <c r="I43" s="78"/>
      <c r="J43" s="78"/>
      <c r="K43" s="6" t="s">
        <v>46</v>
      </c>
      <c r="L43" s="80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80"/>
      <c r="F44" s="140">
        <f>F42+F43</f>
        <v>0</v>
      </c>
      <c r="G44" s="141"/>
      <c r="H44" s="78"/>
      <c r="I44" s="78"/>
      <c r="J44" s="78"/>
      <c r="K44" s="6"/>
      <c r="L44" s="80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80"/>
      <c r="F45" s="136">
        <v>0</v>
      </c>
      <c r="G45" s="137"/>
      <c r="H45" s="78"/>
      <c r="I45" s="78"/>
      <c r="J45" s="78"/>
      <c r="K45" s="6"/>
      <c r="L45" s="80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80"/>
      <c r="F46" s="140">
        <f>F44+F45</f>
        <v>0</v>
      </c>
      <c r="G46" s="141"/>
      <c r="H46" s="78"/>
      <c r="I46" s="78"/>
      <c r="J46" s="78"/>
      <c r="K46" s="6"/>
      <c r="L46" s="80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80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80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80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80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80"/>
      <c r="F51" s="121"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80"/>
      <c r="F52" s="123">
        <f>+M42-F51</f>
        <v>5753.1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5753.1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76"/>
      <c r="C55" s="76"/>
      <c r="D55" s="76"/>
      <c r="E55" s="76"/>
      <c r="F55" s="76"/>
      <c r="G55" s="76"/>
      <c r="H55" s="6"/>
      <c r="I55" s="76"/>
      <c r="J55" s="76"/>
      <c r="K55" s="76"/>
      <c r="L55" s="76"/>
      <c r="M55" s="76"/>
      <c r="N55" s="77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100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101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H50" sqref="H50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10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5"/>
      <c r="M4" s="75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75" t="s">
        <v>2</v>
      </c>
      <c r="M5" s="75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70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5753.1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73"/>
      <c r="B11" s="174">
        <f>$M$9</f>
        <v>5753.1</v>
      </c>
      <c r="C11" s="174"/>
      <c r="D11" s="175" t="s">
        <v>98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24</v>
      </c>
      <c r="F16" s="70" t="s">
        <v>5</v>
      </c>
      <c r="G16" s="129" t="s">
        <v>64</v>
      </c>
      <c r="H16" s="129"/>
      <c r="I16" s="70" t="s">
        <v>12</v>
      </c>
      <c r="J16" s="18">
        <v>25</v>
      </c>
      <c r="K16" s="70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70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1</v>
      </c>
      <c r="E24" s="70" t="s">
        <v>28</v>
      </c>
      <c r="F24" s="144">
        <v>2500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70" t="s">
        <v>28</v>
      </c>
      <c r="F25" s="144">
        <v>1500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4000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33</v>
      </c>
      <c r="D27" s="129"/>
      <c r="E27" s="129"/>
      <c r="F27" s="70" t="s">
        <v>28</v>
      </c>
      <c r="G27" s="129" t="s">
        <v>78</v>
      </c>
      <c r="H27" s="129"/>
      <c r="I27" s="129"/>
      <c r="J27" s="23">
        <v>437</v>
      </c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29" t="s">
        <v>78</v>
      </c>
      <c r="D28" s="129"/>
      <c r="E28" s="129"/>
      <c r="F28" s="70" t="s">
        <v>28</v>
      </c>
      <c r="G28" s="129" t="s">
        <v>79</v>
      </c>
      <c r="H28" s="129"/>
      <c r="I28" s="129"/>
      <c r="J28" s="23">
        <v>55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80</v>
      </c>
      <c r="D29" s="129"/>
      <c r="E29" s="129"/>
      <c r="F29" s="70" t="s">
        <v>28</v>
      </c>
      <c r="G29" s="129" t="s">
        <v>33</v>
      </c>
      <c r="H29" s="129"/>
      <c r="I29" s="129"/>
      <c r="J29" s="26">
        <v>425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70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70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70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70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70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70" t="s">
        <v>28</v>
      </c>
      <c r="G35" s="120"/>
      <c r="H35" s="120"/>
      <c r="I35" s="120"/>
      <c r="J35" s="28">
        <f>J27+J28+J29+J30+J31+J32+J34</f>
        <v>917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74"/>
      <c r="M36" s="147">
        <f>M25</f>
        <v>4000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70"/>
      <c r="I37" s="70"/>
      <c r="J37" s="31"/>
      <c r="K37" s="6"/>
      <c r="L37" s="71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561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71" t="s">
        <v>32</v>
      </c>
      <c r="M39" s="144">
        <f>J35*J36</f>
        <v>1192.1000000000001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1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1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74"/>
      <c r="F42" s="142">
        <v>0</v>
      </c>
      <c r="G42" s="143"/>
      <c r="H42" s="71"/>
      <c r="I42" s="71"/>
      <c r="J42" s="71"/>
      <c r="K42" s="6" t="s">
        <v>44</v>
      </c>
      <c r="L42" s="74"/>
      <c r="M42" s="138">
        <f>SUM(M36+M38+M39)+M40+M41</f>
        <v>5753.1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74"/>
      <c r="F43" s="136">
        <v>0</v>
      </c>
      <c r="G43" s="137"/>
      <c r="H43" s="71"/>
      <c r="I43" s="71"/>
      <c r="J43" s="71"/>
      <c r="K43" s="6" t="s">
        <v>46</v>
      </c>
      <c r="L43" s="74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74"/>
      <c r="F44" s="140">
        <f>F42+F43</f>
        <v>0</v>
      </c>
      <c r="G44" s="141"/>
      <c r="H44" s="71"/>
      <c r="I44" s="71"/>
      <c r="J44" s="71"/>
      <c r="K44" s="6"/>
      <c r="L44" s="74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74"/>
      <c r="F45" s="136">
        <v>0</v>
      </c>
      <c r="G45" s="137"/>
      <c r="H45" s="71"/>
      <c r="I45" s="71"/>
      <c r="J45" s="71"/>
      <c r="K45" s="6"/>
      <c r="L45" s="74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74"/>
      <c r="F46" s="140">
        <f>F44+F45</f>
        <v>0</v>
      </c>
      <c r="G46" s="141"/>
      <c r="H46" s="71"/>
      <c r="I46" s="71"/>
      <c r="J46" s="71"/>
      <c r="K46" s="6"/>
      <c r="L46" s="74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74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74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74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74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74"/>
      <c r="F51" s="121"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74"/>
      <c r="F52" s="123">
        <f>+M42-F51</f>
        <v>5753.1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5753.1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70"/>
      <c r="C55" s="70"/>
      <c r="D55" s="70"/>
      <c r="E55" s="70"/>
      <c r="F55" s="70"/>
      <c r="G55" s="70"/>
      <c r="H55" s="6"/>
      <c r="I55" s="70"/>
      <c r="J55" s="70"/>
      <c r="K55" s="70"/>
      <c r="L55" s="70"/>
      <c r="M55" s="70"/>
      <c r="N55" s="72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96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97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F50" sqref="F50:G50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9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5"/>
      <c r="M4" s="75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75" t="s">
        <v>2</v>
      </c>
      <c r="M5" s="75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70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5831.1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73"/>
      <c r="B11" s="174">
        <f>$M$9</f>
        <v>5831.1</v>
      </c>
      <c r="C11" s="174"/>
      <c r="D11" s="175" t="s">
        <v>99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24</v>
      </c>
      <c r="F16" s="70" t="s">
        <v>5</v>
      </c>
      <c r="G16" s="129" t="s">
        <v>64</v>
      </c>
      <c r="H16" s="129"/>
      <c r="I16" s="70" t="s">
        <v>12</v>
      </c>
      <c r="J16" s="18">
        <v>25</v>
      </c>
      <c r="K16" s="70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70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1</v>
      </c>
      <c r="E24" s="70" t="s">
        <v>28</v>
      </c>
      <c r="F24" s="144">
        <v>2500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70" t="s">
        <v>28</v>
      </c>
      <c r="F25" s="144">
        <v>1500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4000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33</v>
      </c>
      <c r="D27" s="129"/>
      <c r="E27" s="129"/>
      <c r="F27" s="70" t="s">
        <v>28</v>
      </c>
      <c r="G27" s="129" t="s">
        <v>78</v>
      </c>
      <c r="H27" s="129"/>
      <c r="I27" s="129"/>
      <c r="J27" s="23">
        <v>437</v>
      </c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46" t="s">
        <v>93</v>
      </c>
      <c r="D28" s="146"/>
      <c r="E28" s="146"/>
      <c r="F28" s="82" t="s">
        <v>28</v>
      </c>
      <c r="G28" s="146" t="s">
        <v>92</v>
      </c>
      <c r="H28" s="146"/>
      <c r="I28" s="146"/>
      <c r="J28" s="83">
        <v>60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78</v>
      </c>
      <c r="D29" s="129"/>
      <c r="E29" s="129"/>
      <c r="F29" s="70" t="s">
        <v>28</v>
      </c>
      <c r="G29" s="129" t="s">
        <v>79</v>
      </c>
      <c r="H29" s="129"/>
      <c r="I29" s="129"/>
      <c r="J29" s="23">
        <v>55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46" t="s">
        <v>80</v>
      </c>
      <c r="D30" s="146"/>
      <c r="E30" s="146"/>
      <c r="F30" s="70" t="s">
        <v>28</v>
      </c>
      <c r="G30" s="146" t="s">
        <v>33</v>
      </c>
      <c r="H30" s="146"/>
      <c r="I30" s="146"/>
      <c r="J30" s="26">
        <v>425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70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70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70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70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70" t="s">
        <v>28</v>
      </c>
      <c r="G35" s="120"/>
      <c r="H35" s="120"/>
      <c r="I35" s="120"/>
      <c r="J35" s="28">
        <f>SUM(J27:J34)</f>
        <v>977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74"/>
      <c r="M36" s="147">
        <f>M25</f>
        <v>4000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70"/>
      <c r="I37" s="70"/>
      <c r="J37" s="31"/>
      <c r="K37" s="6"/>
      <c r="L37" s="71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561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71" t="s">
        <v>32</v>
      </c>
      <c r="M39" s="144">
        <f>J35*J36</f>
        <v>1270.1000000000001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1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1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74"/>
      <c r="F42" s="142">
        <v>0</v>
      </c>
      <c r="G42" s="143"/>
      <c r="H42" s="71"/>
      <c r="I42" s="71"/>
      <c r="J42" s="71"/>
      <c r="K42" s="6" t="s">
        <v>44</v>
      </c>
      <c r="L42" s="74"/>
      <c r="M42" s="138">
        <f>SUM(M36+M38+M39)+M40+M41</f>
        <v>5831.1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74"/>
      <c r="F43" s="136">
        <v>0</v>
      </c>
      <c r="G43" s="137"/>
      <c r="H43" s="71"/>
      <c r="I43" s="71"/>
      <c r="J43" s="71"/>
      <c r="K43" s="6" t="s">
        <v>46</v>
      </c>
      <c r="L43" s="74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74"/>
      <c r="F44" s="140">
        <v>0</v>
      </c>
      <c r="G44" s="141"/>
      <c r="H44" s="71"/>
      <c r="I44" s="71"/>
      <c r="J44" s="71"/>
      <c r="K44" s="6"/>
      <c r="L44" s="74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74"/>
      <c r="F45" s="136">
        <v>0</v>
      </c>
      <c r="G45" s="137"/>
      <c r="H45" s="71"/>
      <c r="I45" s="71"/>
      <c r="J45" s="71"/>
      <c r="K45" s="6"/>
      <c r="L45" s="74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74"/>
      <c r="F46" s="140">
        <v>0</v>
      </c>
      <c r="G46" s="141"/>
      <c r="H46" s="71"/>
      <c r="I46" s="71"/>
      <c r="J46" s="71"/>
      <c r="K46" s="6"/>
      <c r="L46" s="74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74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74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74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74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74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74"/>
      <c r="F52" s="123">
        <f>+M42-F51</f>
        <v>5831.1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81">
        <f>+F51+F52</f>
        <v>5831.1</v>
      </c>
      <c r="G53" s="182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70"/>
      <c r="C55" s="70"/>
      <c r="D55" s="70"/>
      <c r="E55" s="70"/>
      <c r="F55" s="70"/>
      <c r="G55" s="70"/>
      <c r="H55" s="6"/>
      <c r="I55" s="70"/>
      <c r="J55" s="70"/>
      <c r="K55" s="70"/>
      <c r="L55" s="70"/>
      <c r="M55" s="70"/>
      <c r="N55" s="72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94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83" t="s">
        <v>59</v>
      </c>
      <c r="C59" s="183"/>
      <c r="D59" s="183"/>
      <c r="E59" s="183"/>
      <c r="F59" s="183"/>
      <c r="G59" s="183"/>
      <c r="H59" s="6"/>
      <c r="I59" s="183" t="s">
        <v>95</v>
      </c>
      <c r="J59" s="183"/>
      <c r="K59" s="183"/>
      <c r="L59" s="183"/>
      <c r="M59" s="183"/>
      <c r="N59" s="184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B11:C11"/>
    <mergeCell ref="D11:N11"/>
    <mergeCell ref="B13:N15"/>
    <mergeCell ref="G16:H16"/>
    <mergeCell ref="L16:M16"/>
    <mergeCell ref="B17:N17"/>
    <mergeCell ref="B18:C18"/>
    <mergeCell ref="E18:G18"/>
    <mergeCell ref="I18:J18"/>
    <mergeCell ref="L18:M18"/>
    <mergeCell ref="L20:N20"/>
    <mergeCell ref="B21:E21"/>
    <mergeCell ref="F21:I21"/>
    <mergeCell ref="J21:K21"/>
    <mergeCell ref="L21:N21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C27:E27"/>
    <mergeCell ref="G27:I27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F46:G46"/>
    <mergeCell ref="F47:G47"/>
    <mergeCell ref="F48:G48"/>
    <mergeCell ref="F49:G49"/>
    <mergeCell ref="M40:N40"/>
    <mergeCell ref="M41:N41"/>
    <mergeCell ref="F42:G42"/>
    <mergeCell ref="M42:N42"/>
    <mergeCell ref="F43:G43"/>
    <mergeCell ref="M43:N43"/>
    <mergeCell ref="M39:N39"/>
    <mergeCell ref="P50:Q50"/>
    <mergeCell ref="F51:G51"/>
    <mergeCell ref="F52:G52"/>
    <mergeCell ref="F53:G53"/>
    <mergeCell ref="B54:G54"/>
    <mergeCell ref="I54:N54"/>
    <mergeCell ref="B60:G60"/>
    <mergeCell ref="I60:N60"/>
    <mergeCell ref="C30:E30"/>
    <mergeCell ref="G30:I30"/>
    <mergeCell ref="C28:E28"/>
    <mergeCell ref="G28:I28"/>
    <mergeCell ref="B56:G56"/>
    <mergeCell ref="B57:G57"/>
    <mergeCell ref="I57:N57"/>
    <mergeCell ref="B58:G58"/>
    <mergeCell ref="I58:N58"/>
    <mergeCell ref="B59:G59"/>
    <mergeCell ref="I59:N59"/>
    <mergeCell ref="F50:G50"/>
    <mergeCell ref="F44:G44"/>
    <mergeCell ref="F45:G45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8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9"/>
      <c r="M4" s="6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69" t="s">
        <v>2</v>
      </c>
      <c r="M5" s="6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64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1665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67"/>
      <c r="B11" s="174">
        <f>$M$9</f>
        <v>1665</v>
      </c>
      <c r="C11" s="174"/>
      <c r="D11" s="175" t="s">
        <v>85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24</v>
      </c>
      <c r="F16" s="64" t="s">
        <v>5</v>
      </c>
      <c r="G16" s="129" t="s">
        <v>64</v>
      </c>
      <c r="H16" s="129"/>
      <c r="I16" s="64" t="s">
        <v>12</v>
      </c>
      <c r="J16" s="18">
        <v>25</v>
      </c>
      <c r="K16" s="64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64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1</v>
      </c>
      <c r="E24" s="64" t="s">
        <v>28</v>
      </c>
      <c r="F24" s="144">
        <v>1110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64" t="s">
        <v>28</v>
      </c>
      <c r="F25" s="144">
        <v>555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1665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33</v>
      </c>
      <c r="D27" s="129"/>
      <c r="E27" s="129"/>
      <c r="F27" s="64" t="s">
        <v>28</v>
      </c>
      <c r="G27" s="129" t="s">
        <v>78</v>
      </c>
      <c r="H27" s="129"/>
      <c r="I27" s="129"/>
      <c r="J27" s="23"/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29" t="s">
        <v>78</v>
      </c>
      <c r="D28" s="129"/>
      <c r="E28" s="129"/>
      <c r="F28" s="64" t="s">
        <v>28</v>
      </c>
      <c r="G28" s="129" t="s">
        <v>79</v>
      </c>
      <c r="H28" s="129"/>
      <c r="I28" s="129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80</v>
      </c>
      <c r="D29" s="129"/>
      <c r="E29" s="129"/>
      <c r="F29" s="64" t="s">
        <v>28</v>
      </c>
      <c r="G29" s="129" t="s">
        <v>33</v>
      </c>
      <c r="H29" s="129"/>
      <c r="I29" s="129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64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64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64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64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64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64" t="s">
        <v>28</v>
      </c>
      <c r="G35" s="120"/>
      <c r="H35" s="120"/>
      <c r="I35" s="120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1.6</v>
      </c>
      <c r="K36" s="6"/>
      <c r="L36" s="68"/>
      <c r="M36" s="147">
        <f>M25</f>
        <v>1665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64"/>
      <c r="I37" s="64"/>
      <c r="J37" s="31"/>
      <c r="K37" s="6"/>
      <c r="L37" s="66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0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66" t="s">
        <v>32</v>
      </c>
      <c r="M39" s="144">
        <f>J35*J36</f>
        <v>0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66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66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68"/>
      <c r="F42" s="142">
        <v>0</v>
      </c>
      <c r="G42" s="143"/>
      <c r="H42" s="66"/>
      <c r="I42" s="66"/>
      <c r="J42" s="66"/>
      <c r="K42" s="6" t="s">
        <v>44</v>
      </c>
      <c r="L42" s="68"/>
      <c r="M42" s="138">
        <f>SUM(M36+M38+M39)+M40+M41</f>
        <v>1665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68"/>
      <c r="F43" s="136">
        <v>0</v>
      </c>
      <c r="G43" s="137"/>
      <c r="H43" s="66"/>
      <c r="I43" s="66"/>
      <c r="J43" s="66"/>
      <c r="K43" s="6" t="s">
        <v>46</v>
      </c>
      <c r="L43" s="68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68"/>
      <c r="F44" s="140">
        <f>F42+F43</f>
        <v>0</v>
      </c>
      <c r="G44" s="141"/>
      <c r="H44" s="66"/>
      <c r="I44" s="66"/>
      <c r="J44" s="66"/>
      <c r="K44" s="6"/>
      <c r="L44" s="68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68"/>
      <c r="F45" s="136">
        <v>0</v>
      </c>
      <c r="G45" s="137"/>
      <c r="H45" s="66"/>
      <c r="I45" s="66"/>
      <c r="J45" s="66"/>
      <c r="K45" s="6"/>
      <c r="L45" s="68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68"/>
      <c r="F46" s="140">
        <f>F44+F45</f>
        <v>0</v>
      </c>
      <c r="G46" s="141"/>
      <c r="H46" s="66"/>
      <c r="I46" s="66"/>
      <c r="J46" s="66"/>
      <c r="K46" s="6"/>
      <c r="L46" s="68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68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68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68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68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68"/>
      <c r="F51" s="121"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68"/>
      <c r="F52" s="123">
        <f>+M42-F51</f>
        <v>1665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1665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64"/>
      <c r="C55" s="64"/>
      <c r="D55" s="64"/>
      <c r="E55" s="64"/>
      <c r="F55" s="64"/>
      <c r="G55" s="64"/>
      <c r="H55" s="6"/>
      <c r="I55" s="64"/>
      <c r="J55" s="64"/>
      <c r="K55" s="64"/>
      <c r="L55" s="64"/>
      <c r="M55" s="64"/>
      <c r="N55" s="65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90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91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7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9"/>
      <c r="M4" s="6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69" t="s">
        <v>2</v>
      </c>
      <c r="M5" s="6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64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1665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67"/>
      <c r="B11" s="174">
        <f>$M$9</f>
        <v>1665</v>
      </c>
      <c r="C11" s="174"/>
      <c r="D11" s="175" t="s">
        <v>85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24</v>
      </c>
      <c r="F16" s="64" t="s">
        <v>5</v>
      </c>
      <c r="G16" s="129" t="s">
        <v>64</v>
      </c>
      <c r="H16" s="129"/>
      <c r="I16" s="64" t="s">
        <v>12</v>
      </c>
      <c r="J16" s="18">
        <v>25</v>
      </c>
      <c r="K16" s="64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64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1</v>
      </c>
      <c r="E24" s="64" t="s">
        <v>28</v>
      </c>
      <c r="F24" s="144">
        <v>1110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64" t="s">
        <v>28</v>
      </c>
      <c r="F25" s="144">
        <v>555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1665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33</v>
      </c>
      <c r="D27" s="129"/>
      <c r="E27" s="129"/>
      <c r="F27" s="64" t="s">
        <v>28</v>
      </c>
      <c r="G27" s="129" t="s">
        <v>78</v>
      </c>
      <c r="H27" s="129"/>
      <c r="I27" s="129"/>
      <c r="J27" s="23"/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29" t="s">
        <v>78</v>
      </c>
      <c r="D28" s="129"/>
      <c r="E28" s="129"/>
      <c r="F28" s="64" t="s">
        <v>28</v>
      </c>
      <c r="G28" s="129" t="s">
        <v>79</v>
      </c>
      <c r="H28" s="129"/>
      <c r="I28" s="129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80</v>
      </c>
      <c r="D29" s="129"/>
      <c r="E29" s="129"/>
      <c r="F29" s="64" t="s">
        <v>28</v>
      </c>
      <c r="G29" s="129" t="s">
        <v>33</v>
      </c>
      <c r="H29" s="129"/>
      <c r="I29" s="129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64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64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64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64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64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64" t="s">
        <v>28</v>
      </c>
      <c r="G35" s="120"/>
      <c r="H35" s="120"/>
      <c r="I35" s="120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1.6</v>
      </c>
      <c r="K36" s="6"/>
      <c r="L36" s="68"/>
      <c r="M36" s="147">
        <f>M25</f>
        <v>1665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64"/>
      <c r="I37" s="64"/>
      <c r="J37" s="31"/>
      <c r="K37" s="6"/>
      <c r="L37" s="66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0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66" t="s">
        <v>32</v>
      </c>
      <c r="M39" s="144">
        <f>J35*J36</f>
        <v>0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66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66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68"/>
      <c r="F42" s="142">
        <v>0</v>
      </c>
      <c r="G42" s="143"/>
      <c r="H42" s="66"/>
      <c r="I42" s="66"/>
      <c r="J42" s="66"/>
      <c r="K42" s="6" t="s">
        <v>44</v>
      </c>
      <c r="L42" s="68"/>
      <c r="M42" s="138">
        <f>SUM(M36+M38+M39)+M40+M41</f>
        <v>1665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68"/>
      <c r="F43" s="136">
        <v>0</v>
      </c>
      <c r="G43" s="137"/>
      <c r="H43" s="66"/>
      <c r="I43" s="66"/>
      <c r="J43" s="66"/>
      <c r="K43" s="6" t="s">
        <v>46</v>
      </c>
      <c r="L43" s="68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68"/>
      <c r="F44" s="140">
        <f>F42+F43</f>
        <v>0</v>
      </c>
      <c r="G44" s="141"/>
      <c r="H44" s="66"/>
      <c r="I44" s="66"/>
      <c r="J44" s="66"/>
      <c r="K44" s="6"/>
      <c r="L44" s="68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68"/>
      <c r="F45" s="136">
        <v>0</v>
      </c>
      <c r="G45" s="137"/>
      <c r="H45" s="66"/>
      <c r="I45" s="66"/>
      <c r="J45" s="66"/>
      <c r="K45" s="6"/>
      <c r="L45" s="68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68"/>
      <c r="F46" s="140">
        <f>F44+F45</f>
        <v>0</v>
      </c>
      <c r="G46" s="141"/>
      <c r="H46" s="66"/>
      <c r="I46" s="66"/>
      <c r="J46" s="66"/>
      <c r="K46" s="6"/>
      <c r="L46" s="68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68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68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68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68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68"/>
      <c r="F51" s="121"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68"/>
      <c r="F52" s="123">
        <f>+M42-F51</f>
        <v>1665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1665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64"/>
      <c r="C55" s="64"/>
      <c r="D55" s="64"/>
      <c r="E55" s="64"/>
      <c r="F55" s="64"/>
      <c r="G55" s="64"/>
      <c r="H55" s="6"/>
      <c r="I55" s="64"/>
      <c r="J55" s="64"/>
      <c r="K55" s="64"/>
      <c r="L55" s="64"/>
      <c r="M55" s="64"/>
      <c r="N55" s="65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88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89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6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9"/>
      <c r="M4" s="6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69" t="s">
        <v>2</v>
      </c>
      <c r="M5" s="6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64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1665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67"/>
      <c r="B11" s="174">
        <f>$M$9</f>
        <v>1665</v>
      </c>
      <c r="C11" s="174"/>
      <c r="D11" s="175" t="s">
        <v>85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24</v>
      </c>
      <c r="F16" s="64" t="s">
        <v>5</v>
      </c>
      <c r="G16" s="129" t="s">
        <v>64</v>
      </c>
      <c r="H16" s="129"/>
      <c r="I16" s="64" t="s">
        <v>12</v>
      </c>
      <c r="J16" s="18">
        <v>25</v>
      </c>
      <c r="K16" s="64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64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1</v>
      </c>
      <c r="E24" s="64" t="s">
        <v>28</v>
      </c>
      <c r="F24" s="144">
        <v>1110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64" t="s">
        <v>28</v>
      </c>
      <c r="F25" s="144">
        <v>555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1665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33</v>
      </c>
      <c r="D27" s="129"/>
      <c r="E27" s="129"/>
      <c r="F27" s="64" t="s">
        <v>28</v>
      </c>
      <c r="G27" s="129" t="s">
        <v>78</v>
      </c>
      <c r="H27" s="129"/>
      <c r="I27" s="129"/>
      <c r="J27" s="23"/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29" t="s">
        <v>78</v>
      </c>
      <c r="D28" s="129"/>
      <c r="E28" s="129"/>
      <c r="F28" s="64" t="s">
        <v>28</v>
      </c>
      <c r="G28" s="129" t="s">
        <v>79</v>
      </c>
      <c r="H28" s="129"/>
      <c r="I28" s="129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80</v>
      </c>
      <c r="D29" s="129"/>
      <c r="E29" s="129"/>
      <c r="F29" s="64" t="s">
        <v>28</v>
      </c>
      <c r="G29" s="129" t="s">
        <v>33</v>
      </c>
      <c r="H29" s="129"/>
      <c r="I29" s="129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64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64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64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64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64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64" t="s">
        <v>28</v>
      </c>
      <c r="G35" s="120"/>
      <c r="H35" s="120"/>
      <c r="I35" s="120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1.6</v>
      </c>
      <c r="K36" s="6"/>
      <c r="L36" s="68"/>
      <c r="M36" s="147">
        <f>M25</f>
        <v>1665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64"/>
      <c r="I37" s="64"/>
      <c r="J37" s="31"/>
      <c r="K37" s="6"/>
      <c r="L37" s="66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0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66" t="s">
        <v>32</v>
      </c>
      <c r="M39" s="144">
        <f>J35*J36</f>
        <v>0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66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66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68"/>
      <c r="F42" s="142">
        <v>0</v>
      </c>
      <c r="G42" s="143"/>
      <c r="H42" s="66"/>
      <c r="I42" s="66"/>
      <c r="J42" s="66"/>
      <c r="K42" s="6" t="s">
        <v>44</v>
      </c>
      <c r="L42" s="68"/>
      <c r="M42" s="138">
        <f>SUM(M36+M38+M39)+M40+M41</f>
        <v>1665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68"/>
      <c r="F43" s="136">
        <v>0</v>
      </c>
      <c r="G43" s="137"/>
      <c r="H43" s="66"/>
      <c r="I43" s="66"/>
      <c r="J43" s="66"/>
      <c r="K43" s="6" t="s">
        <v>46</v>
      </c>
      <c r="L43" s="68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68"/>
      <c r="F44" s="140">
        <f>F42+F43</f>
        <v>0</v>
      </c>
      <c r="G44" s="141"/>
      <c r="H44" s="66"/>
      <c r="I44" s="66"/>
      <c r="J44" s="66"/>
      <c r="K44" s="6"/>
      <c r="L44" s="68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68"/>
      <c r="F45" s="136">
        <v>0</v>
      </c>
      <c r="G45" s="137"/>
      <c r="H45" s="66"/>
      <c r="I45" s="66"/>
      <c r="J45" s="66"/>
      <c r="K45" s="6"/>
      <c r="L45" s="68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68"/>
      <c r="F46" s="140">
        <f>F44+F45</f>
        <v>0</v>
      </c>
      <c r="G46" s="141"/>
      <c r="H46" s="66"/>
      <c r="I46" s="66"/>
      <c r="J46" s="66"/>
      <c r="K46" s="6"/>
      <c r="L46" s="68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68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68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68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68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68"/>
      <c r="F51" s="121"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68"/>
      <c r="F52" s="123">
        <f>+M42-F51</f>
        <v>1665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1665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64"/>
      <c r="C55" s="64"/>
      <c r="D55" s="64"/>
      <c r="E55" s="64"/>
      <c r="F55" s="64"/>
      <c r="G55" s="64"/>
      <c r="H55" s="6"/>
      <c r="I55" s="64"/>
      <c r="J55" s="64"/>
      <c r="K55" s="64"/>
      <c r="L55" s="64"/>
      <c r="M55" s="64"/>
      <c r="N55" s="65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86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87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48" sqref="I48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5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9"/>
      <c r="M4" s="6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69" t="s">
        <v>2</v>
      </c>
      <c r="M5" s="6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64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3693.2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67"/>
      <c r="B11" s="174">
        <f>$M$9</f>
        <v>3693.2</v>
      </c>
      <c r="C11" s="174"/>
      <c r="D11" s="175" t="s">
        <v>84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24</v>
      </c>
      <c r="F16" s="64" t="s">
        <v>5</v>
      </c>
      <c r="G16" s="129" t="s">
        <v>64</v>
      </c>
      <c r="H16" s="129"/>
      <c r="I16" s="64" t="s">
        <v>12</v>
      </c>
      <c r="J16" s="18">
        <v>25</v>
      </c>
      <c r="K16" s="64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64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1</v>
      </c>
      <c r="E24" s="64" t="s">
        <v>28</v>
      </c>
      <c r="F24" s="144">
        <v>1110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64" t="s">
        <v>28</v>
      </c>
      <c r="F25" s="144">
        <v>555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1665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33</v>
      </c>
      <c r="D27" s="129"/>
      <c r="E27" s="129"/>
      <c r="F27" s="64" t="s">
        <v>28</v>
      </c>
      <c r="G27" s="129" t="s">
        <v>78</v>
      </c>
      <c r="H27" s="129"/>
      <c r="I27" s="129"/>
      <c r="J27" s="23">
        <v>437</v>
      </c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29" t="s">
        <v>78</v>
      </c>
      <c r="D28" s="129"/>
      <c r="E28" s="129"/>
      <c r="F28" s="64" t="s">
        <v>28</v>
      </c>
      <c r="G28" s="129" t="s">
        <v>79</v>
      </c>
      <c r="H28" s="129"/>
      <c r="I28" s="129"/>
      <c r="J28" s="23">
        <v>55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80</v>
      </c>
      <c r="D29" s="129"/>
      <c r="E29" s="129"/>
      <c r="F29" s="64" t="s">
        <v>28</v>
      </c>
      <c r="G29" s="129" t="s">
        <v>33</v>
      </c>
      <c r="H29" s="129"/>
      <c r="I29" s="129"/>
      <c r="J29" s="26">
        <v>425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64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64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64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64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64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64" t="s">
        <v>28</v>
      </c>
      <c r="G35" s="120"/>
      <c r="H35" s="120"/>
      <c r="I35" s="120"/>
      <c r="J35" s="28">
        <f>J27+J28+J29+J30+J31+J32+J34</f>
        <v>917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1.6</v>
      </c>
      <c r="K36" s="6"/>
      <c r="L36" s="68"/>
      <c r="M36" s="147">
        <f>M25</f>
        <v>1665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64"/>
      <c r="I37" s="64"/>
      <c r="J37" s="31"/>
      <c r="K37" s="6"/>
      <c r="L37" s="66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561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66" t="s">
        <v>32</v>
      </c>
      <c r="M39" s="144">
        <f>J35*J36</f>
        <v>1467.2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66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66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68"/>
      <c r="F42" s="142">
        <v>0</v>
      </c>
      <c r="G42" s="143"/>
      <c r="H42" s="66"/>
      <c r="I42" s="66"/>
      <c r="J42" s="66"/>
      <c r="K42" s="6" t="s">
        <v>44</v>
      </c>
      <c r="L42" s="68"/>
      <c r="M42" s="138">
        <f>SUM(M36+M38+M39)+M40+M41</f>
        <v>3693.2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68"/>
      <c r="F43" s="136">
        <v>0</v>
      </c>
      <c r="G43" s="137"/>
      <c r="H43" s="66"/>
      <c r="I43" s="66"/>
      <c r="J43" s="66"/>
      <c r="K43" s="6" t="s">
        <v>46</v>
      </c>
      <c r="L43" s="68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68"/>
      <c r="F44" s="140">
        <f>F42+F43</f>
        <v>0</v>
      </c>
      <c r="G44" s="141"/>
      <c r="H44" s="66"/>
      <c r="I44" s="66"/>
      <c r="J44" s="66"/>
      <c r="K44" s="6"/>
      <c r="L44" s="68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68"/>
      <c r="F45" s="136">
        <v>0</v>
      </c>
      <c r="G45" s="137"/>
      <c r="H45" s="66"/>
      <c r="I45" s="66"/>
      <c r="J45" s="66"/>
      <c r="K45" s="6"/>
      <c r="L45" s="68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68"/>
      <c r="F46" s="140">
        <v>0</v>
      </c>
      <c r="G46" s="141"/>
      <c r="H46" s="66"/>
      <c r="I46" s="66"/>
      <c r="J46" s="66"/>
      <c r="K46" s="6"/>
      <c r="L46" s="68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68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68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68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68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68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68"/>
      <c r="F52" s="123">
        <f>+M42-F51</f>
        <v>3693.2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81">
        <f>+F51+F52</f>
        <v>3693.2</v>
      </c>
      <c r="G53" s="182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64"/>
      <c r="C55" s="64"/>
      <c r="D55" s="64"/>
      <c r="E55" s="64"/>
      <c r="F55" s="64"/>
      <c r="G55" s="64"/>
      <c r="H55" s="6"/>
      <c r="I55" s="64"/>
      <c r="J55" s="64"/>
      <c r="K55" s="64"/>
      <c r="L55" s="64"/>
      <c r="M55" s="64"/>
      <c r="N55" s="65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81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82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F48" sqref="F48:G48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4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9"/>
      <c r="M4" s="6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69" t="s">
        <v>2</v>
      </c>
      <c r="M5" s="6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19</v>
      </c>
      <c r="K8" s="64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4000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67"/>
      <c r="B11" s="174">
        <f>$M$9</f>
        <v>4000</v>
      </c>
      <c r="C11" s="174"/>
      <c r="D11" s="175" t="s">
        <v>83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24</v>
      </c>
      <c r="F16" s="64" t="s">
        <v>5</v>
      </c>
      <c r="G16" s="129" t="s">
        <v>64</v>
      </c>
      <c r="H16" s="129"/>
      <c r="I16" s="64" t="s">
        <v>12</v>
      </c>
      <c r="J16" s="18">
        <v>25</v>
      </c>
      <c r="K16" s="64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64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1</v>
      </c>
      <c r="E24" s="64" t="s">
        <v>28</v>
      </c>
      <c r="F24" s="144">
        <v>2500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64" t="s">
        <v>28</v>
      </c>
      <c r="F25" s="144">
        <v>1500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4000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33</v>
      </c>
      <c r="D27" s="129"/>
      <c r="E27" s="129"/>
      <c r="F27" s="64" t="s">
        <v>28</v>
      </c>
      <c r="G27" s="129" t="s">
        <v>78</v>
      </c>
      <c r="H27" s="129"/>
      <c r="I27" s="129"/>
      <c r="J27" s="23"/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29" t="s">
        <v>78</v>
      </c>
      <c r="D28" s="129"/>
      <c r="E28" s="129"/>
      <c r="F28" s="64" t="s">
        <v>28</v>
      </c>
      <c r="G28" s="129" t="s">
        <v>79</v>
      </c>
      <c r="H28" s="129"/>
      <c r="I28" s="129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80</v>
      </c>
      <c r="D29" s="129"/>
      <c r="E29" s="129"/>
      <c r="F29" s="64" t="s">
        <v>28</v>
      </c>
      <c r="G29" s="129" t="s">
        <v>33</v>
      </c>
      <c r="H29" s="129"/>
      <c r="I29" s="129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64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64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64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64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64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64" t="s">
        <v>28</v>
      </c>
      <c r="G35" s="120"/>
      <c r="H35" s="120"/>
      <c r="I35" s="120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1.6</v>
      </c>
      <c r="K36" s="6"/>
      <c r="L36" s="68"/>
      <c r="M36" s="147">
        <f>M25</f>
        <v>4000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64"/>
      <c r="I37" s="64"/>
      <c r="J37" s="31"/>
      <c r="K37" s="6"/>
      <c r="L37" s="66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0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66" t="s">
        <v>32</v>
      </c>
      <c r="M39" s="144">
        <f>J35*J36</f>
        <v>0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66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66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68"/>
      <c r="F42" s="142">
        <v>0</v>
      </c>
      <c r="G42" s="143"/>
      <c r="H42" s="66"/>
      <c r="I42" s="66"/>
      <c r="J42" s="66"/>
      <c r="K42" s="6" t="s">
        <v>44</v>
      </c>
      <c r="L42" s="68"/>
      <c r="M42" s="138">
        <f>SUM(M36+M38+M39)+M40+M41</f>
        <v>4000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68"/>
      <c r="F43" s="136">
        <v>0</v>
      </c>
      <c r="G43" s="137"/>
      <c r="H43" s="66"/>
      <c r="I43" s="66"/>
      <c r="J43" s="66"/>
      <c r="K43" s="6" t="s">
        <v>46</v>
      </c>
      <c r="L43" s="68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68"/>
      <c r="F44" s="140">
        <v>0</v>
      </c>
      <c r="G44" s="141"/>
      <c r="H44" s="66"/>
      <c r="I44" s="66"/>
      <c r="J44" s="66"/>
      <c r="K44" s="6"/>
      <c r="L44" s="68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68"/>
      <c r="F45" s="136">
        <v>0</v>
      </c>
      <c r="G45" s="137"/>
      <c r="H45" s="66"/>
      <c r="I45" s="66"/>
      <c r="J45" s="66"/>
      <c r="K45" s="6"/>
      <c r="L45" s="68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68"/>
      <c r="F46" s="140">
        <f>F44+F45</f>
        <v>0</v>
      </c>
      <c r="G46" s="141"/>
      <c r="H46" s="66"/>
      <c r="I46" s="66"/>
      <c r="J46" s="66"/>
      <c r="K46" s="6"/>
      <c r="L46" s="68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68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68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68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68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68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68"/>
      <c r="F52" s="123">
        <f>+M42-F51</f>
        <v>4000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4000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64"/>
      <c r="C55" s="64"/>
      <c r="D55" s="64"/>
      <c r="E55" s="64"/>
      <c r="F55" s="64"/>
      <c r="G55" s="64"/>
      <c r="H55" s="6"/>
      <c r="I55" s="64"/>
      <c r="J55" s="64"/>
      <c r="K55" s="64"/>
      <c r="L55" s="64"/>
      <c r="M55" s="64"/>
      <c r="N55" s="65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57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60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V29" sqref="V2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21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8"/>
      <c r="M4" s="108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8" t="s">
        <v>2</v>
      </c>
      <c r="M5" s="108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31</v>
      </c>
      <c r="K8" s="109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793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11"/>
      <c r="B11" s="174">
        <f>$M$9</f>
        <v>793</v>
      </c>
      <c r="C11" s="174"/>
      <c r="D11" s="175" t="s">
        <v>140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138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1</v>
      </c>
      <c r="F16" s="109" t="s">
        <v>5</v>
      </c>
      <c r="G16" s="129" t="s">
        <v>66</v>
      </c>
      <c r="H16" s="129"/>
      <c r="I16" s="109" t="s">
        <v>12</v>
      </c>
      <c r="J16" s="18">
        <v>1</v>
      </c>
      <c r="K16" s="109" t="s">
        <v>13</v>
      </c>
      <c r="L16" s="129" t="s">
        <v>66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109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0</v>
      </c>
      <c r="E24" s="109" t="s">
        <v>28</v>
      </c>
      <c r="F24" s="144">
        <v>1110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109" t="s">
        <v>28</v>
      </c>
      <c r="F25" s="144">
        <v>555</v>
      </c>
      <c r="G25" s="165"/>
      <c r="H25" s="6" t="s">
        <v>29</v>
      </c>
      <c r="I25" s="6"/>
      <c r="J25" s="11"/>
      <c r="K25" s="6" t="s">
        <v>31</v>
      </c>
      <c r="L25" s="6"/>
      <c r="M25" s="147">
        <f>D24*F24+D25*F25</f>
        <v>555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29" t="s">
        <v>106</v>
      </c>
      <c r="D27" s="129"/>
      <c r="E27" s="129"/>
      <c r="F27" s="109" t="s">
        <v>28</v>
      </c>
      <c r="G27" s="129" t="s">
        <v>139</v>
      </c>
      <c r="H27" s="129"/>
      <c r="I27" s="129"/>
      <c r="J27" s="23">
        <v>80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29" t="s">
        <v>139</v>
      </c>
      <c r="D28" s="129"/>
      <c r="E28" s="129"/>
      <c r="F28" s="109" t="s">
        <v>28</v>
      </c>
      <c r="G28" s="129" t="s">
        <v>106</v>
      </c>
      <c r="H28" s="129"/>
      <c r="I28" s="129"/>
      <c r="J28" s="23">
        <v>80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/>
      <c r="D29" s="129"/>
      <c r="E29" s="129"/>
      <c r="F29" s="109" t="s">
        <v>28</v>
      </c>
      <c r="G29" s="129"/>
      <c r="H29" s="129"/>
      <c r="I29" s="129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109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29"/>
      <c r="D31" s="129"/>
      <c r="E31" s="129"/>
      <c r="F31" s="109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109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109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109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109" t="s">
        <v>28</v>
      </c>
      <c r="G35" s="120"/>
      <c r="H35" s="120"/>
      <c r="I35" s="120"/>
      <c r="J35" s="28">
        <f>J27+J28+J29+J30+J31+J32+J34</f>
        <v>160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112"/>
      <c r="M36" s="147">
        <f>M25</f>
        <v>555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109"/>
      <c r="I37" s="109"/>
      <c r="J37" s="31"/>
      <c r="K37" s="6"/>
      <c r="L37" s="113" t="s">
        <v>37</v>
      </c>
      <c r="M37" s="149">
        <v>1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f>15+15</f>
        <v>30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113" t="s">
        <v>32</v>
      </c>
      <c r="M39" s="144">
        <f>J35*J36</f>
        <v>208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13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13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112"/>
      <c r="F42" s="142">
        <v>0</v>
      </c>
      <c r="G42" s="143"/>
      <c r="H42" s="113"/>
      <c r="I42" s="113"/>
      <c r="J42" s="113"/>
      <c r="K42" s="6" t="s">
        <v>44</v>
      </c>
      <c r="L42" s="112"/>
      <c r="M42" s="138">
        <f>SUM(M36+M38+M39)+M40+M41</f>
        <v>793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112"/>
      <c r="F43" s="136">
        <v>0</v>
      </c>
      <c r="G43" s="137"/>
      <c r="H43" s="113"/>
      <c r="I43" s="113"/>
      <c r="J43" s="113"/>
      <c r="K43" s="6" t="s">
        <v>46</v>
      </c>
      <c r="L43" s="112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112"/>
      <c r="F44" s="140">
        <v>0</v>
      </c>
      <c r="G44" s="141"/>
      <c r="H44" s="113"/>
      <c r="I44" s="113"/>
      <c r="J44" s="113"/>
      <c r="K44" s="6"/>
      <c r="L44" s="112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112"/>
      <c r="F45" s="136">
        <v>0</v>
      </c>
      <c r="G45" s="137"/>
      <c r="H45" s="113"/>
      <c r="I45" s="113"/>
      <c r="J45" s="113"/>
      <c r="K45" s="6"/>
      <c r="L45" s="112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112"/>
      <c r="F46" s="140">
        <v>0</v>
      </c>
      <c r="G46" s="141"/>
      <c r="H46" s="113"/>
      <c r="I46" s="113"/>
      <c r="J46" s="113"/>
      <c r="K46" s="6"/>
      <c r="L46" s="112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112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112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112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112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112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112"/>
      <c r="F52" s="123">
        <f>+M42-F51</f>
        <v>793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793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31" t="s">
        <v>55</v>
      </c>
      <c r="J54" s="131"/>
      <c r="K54" s="131"/>
      <c r="L54" s="131"/>
      <c r="M54" s="131"/>
      <c r="N54" s="132"/>
      <c r="P54" s="41"/>
      <c r="Q54" s="11"/>
    </row>
    <row r="55" spans="1:17" ht="1.5" customHeight="1">
      <c r="A55" s="5"/>
      <c r="B55" s="109"/>
      <c r="C55" s="109"/>
      <c r="D55" s="109"/>
      <c r="E55" s="109"/>
      <c r="F55" s="109"/>
      <c r="G55" s="109"/>
      <c r="H55" s="6"/>
      <c r="I55" s="109"/>
      <c r="J55" s="109"/>
      <c r="K55" s="109"/>
      <c r="L55" s="109"/>
      <c r="M55" s="109"/>
      <c r="N55" s="110"/>
      <c r="P55" s="41"/>
      <c r="Q55" s="11" t="s">
        <v>58</v>
      </c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 t="s">
        <v>69</v>
      </c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141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31" t="s">
        <v>58</v>
      </c>
      <c r="J58" s="131"/>
      <c r="K58" s="131"/>
      <c r="L58" s="131"/>
      <c r="M58" s="131"/>
      <c r="N58" s="132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79" t="s">
        <v>142</v>
      </c>
      <c r="J59" s="179"/>
      <c r="K59" s="179"/>
      <c r="L59" s="179"/>
      <c r="M59" s="179"/>
      <c r="N59" s="180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9" sqref="B19:N1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3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18</v>
      </c>
      <c r="K8" s="16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6101.6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21"/>
      <c r="B11" s="174">
        <f>$M$9</f>
        <v>6101.6</v>
      </c>
      <c r="C11" s="174"/>
      <c r="D11" s="175" t="s">
        <v>75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74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23</v>
      </c>
      <c r="F16" s="16" t="s">
        <v>5</v>
      </c>
      <c r="G16" s="129" t="s">
        <v>64</v>
      </c>
      <c r="H16" s="129"/>
      <c r="I16" s="16" t="s">
        <v>12</v>
      </c>
      <c r="J16" s="18">
        <v>27</v>
      </c>
      <c r="K16" s="16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16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4</v>
      </c>
      <c r="E24" s="16" t="s">
        <v>28</v>
      </c>
      <c r="F24" s="144">
        <v>1110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16" t="s">
        <v>28</v>
      </c>
      <c r="F25" s="144">
        <v>555</v>
      </c>
      <c r="G25" s="165"/>
      <c r="H25" s="6" t="s">
        <v>29</v>
      </c>
      <c r="I25" s="6"/>
      <c r="J25" s="11"/>
      <c r="K25" s="6" t="s">
        <v>31</v>
      </c>
      <c r="L25" s="6"/>
      <c r="M25" s="147">
        <f>D24*F24+D25*F25</f>
        <v>4995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29" t="s">
        <v>33</v>
      </c>
      <c r="D27" s="129"/>
      <c r="E27" s="129"/>
      <c r="F27" s="16" t="s">
        <v>28</v>
      </c>
      <c r="G27" s="129" t="s">
        <v>72</v>
      </c>
      <c r="H27" s="129"/>
      <c r="I27" s="129"/>
      <c r="J27" s="23">
        <v>261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29" t="s">
        <v>72</v>
      </c>
      <c r="D28" s="129"/>
      <c r="E28" s="129"/>
      <c r="F28" s="16" t="s">
        <v>28</v>
      </c>
      <c r="G28" s="129" t="s">
        <v>33</v>
      </c>
      <c r="H28" s="129"/>
      <c r="I28" s="129"/>
      <c r="J28" s="23">
        <v>261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/>
      <c r="D29" s="129"/>
      <c r="E29" s="129"/>
      <c r="F29" s="16" t="s">
        <v>28</v>
      </c>
      <c r="G29" s="129"/>
      <c r="H29" s="129"/>
      <c r="I29" s="129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16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16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16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16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16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16" t="s">
        <v>28</v>
      </c>
      <c r="G35" s="120"/>
      <c r="H35" s="120"/>
      <c r="I35" s="120"/>
      <c r="J35" s="28">
        <f>J27+J28+J29+J30+J31+J32+J34</f>
        <v>522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32"/>
      <c r="M36" s="147">
        <f>M25</f>
        <v>4995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16"/>
      <c r="I37" s="16"/>
      <c r="J37" s="31"/>
      <c r="K37" s="6"/>
      <c r="L37" s="34" t="s">
        <v>37</v>
      </c>
      <c r="M37" s="149">
        <v>1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f>214+214</f>
        <v>428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34" t="s">
        <v>32</v>
      </c>
      <c r="M39" s="144">
        <f>J35*J36</f>
        <v>678.6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4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4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32"/>
      <c r="F42" s="142">
        <v>0</v>
      </c>
      <c r="G42" s="143"/>
      <c r="H42" s="34"/>
      <c r="I42" s="34"/>
      <c r="J42" s="34"/>
      <c r="K42" s="6" t="s">
        <v>44</v>
      </c>
      <c r="L42" s="32"/>
      <c r="M42" s="138">
        <f>SUM(M36+M38+M39)+M40+M41</f>
        <v>6101.6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32"/>
      <c r="F43" s="136">
        <v>0</v>
      </c>
      <c r="G43" s="137"/>
      <c r="H43" s="34"/>
      <c r="I43" s="34"/>
      <c r="J43" s="34"/>
      <c r="K43" s="6" t="s">
        <v>46</v>
      </c>
      <c r="L43" s="32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32"/>
      <c r="F44" s="140">
        <v>0</v>
      </c>
      <c r="G44" s="141"/>
      <c r="H44" s="34"/>
      <c r="I44" s="34"/>
      <c r="J44" s="34"/>
      <c r="K44" s="6"/>
      <c r="L44" s="32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32"/>
      <c r="F45" s="136">
        <v>0</v>
      </c>
      <c r="G45" s="137"/>
      <c r="H45" s="34"/>
      <c r="I45" s="34"/>
      <c r="J45" s="34"/>
      <c r="K45" s="6"/>
      <c r="L45" s="32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32"/>
      <c r="F46" s="140">
        <v>0</v>
      </c>
      <c r="G46" s="141"/>
      <c r="H46" s="34"/>
      <c r="I46" s="34"/>
      <c r="J46" s="34"/>
      <c r="K46" s="6"/>
      <c r="L46" s="32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32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32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32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32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32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32"/>
      <c r="F52" s="123">
        <f>+M42-F51</f>
        <v>6101.6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6101.6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31" t="s">
        <v>55</v>
      </c>
      <c r="J54" s="131"/>
      <c r="K54" s="131"/>
      <c r="L54" s="131"/>
      <c r="M54" s="131"/>
      <c r="N54" s="132"/>
      <c r="P54" s="41"/>
      <c r="Q54" s="11"/>
    </row>
    <row r="55" spans="1:17" ht="1.5" customHeight="1">
      <c r="A55" s="5"/>
      <c r="B55" s="16"/>
      <c r="C55" s="16"/>
      <c r="D55" s="16"/>
      <c r="E55" s="16"/>
      <c r="F55" s="16"/>
      <c r="G55" s="16"/>
      <c r="H55" s="6"/>
      <c r="I55" s="16"/>
      <c r="J55" s="16"/>
      <c r="K55" s="16"/>
      <c r="L55" s="16"/>
      <c r="M55" s="16"/>
      <c r="N55" s="58"/>
      <c r="P55" s="41"/>
      <c r="Q55" s="11" t="s">
        <v>58</v>
      </c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 t="s">
        <v>69</v>
      </c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70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31" t="s">
        <v>58</v>
      </c>
      <c r="J58" s="131"/>
      <c r="K58" s="131"/>
      <c r="L58" s="131"/>
      <c r="M58" s="131"/>
      <c r="N58" s="132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69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F40" sqref="F40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2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18</v>
      </c>
      <c r="K8" s="16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2771.6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21"/>
      <c r="B11" s="174">
        <f>$M$9</f>
        <v>2771.6</v>
      </c>
      <c r="C11" s="174"/>
      <c r="D11" s="175" t="s">
        <v>73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71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19</v>
      </c>
      <c r="F16" s="16" t="s">
        <v>5</v>
      </c>
      <c r="G16" s="129" t="s">
        <v>64</v>
      </c>
      <c r="H16" s="129"/>
      <c r="I16" s="16" t="s">
        <v>12</v>
      </c>
      <c r="J16" s="18">
        <v>20</v>
      </c>
      <c r="K16" s="16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16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1</v>
      </c>
      <c r="E24" s="16" t="s">
        <v>28</v>
      </c>
      <c r="F24" s="144">
        <v>1110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16" t="s">
        <v>28</v>
      </c>
      <c r="F25" s="144">
        <v>555</v>
      </c>
      <c r="G25" s="165"/>
      <c r="H25" s="6" t="s">
        <v>29</v>
      </c>
      <c r="I25" s="6"/>
      <c r="J25" s="11"/>
      <c r="K25" s="6" t="s">
        <v>31</v>
      </c>
      <c r="L25" s="6"/>
      <c r="M25" s="147">
        <f>D24*F24+D25*F25</f>
        <v>1665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29" t="s">
        <v>33</v>
      </c>
      <c r="D27" s="129"/>
      <c r="E27" s="129"/>
      <c r="F27" s="16" t="s">
        <v>28</v>
      </c>
      <c r="G27" s="129" t="s">
        <v>72</v>
      </c>
      <c r="H27" s="129"/>
      <c r="I27" s="129"/>
      <c r="J27" s="23">
        <v>261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29" t="s">
        <v>72</v>
      </c>
      <c r="D28" s="129"/>
      <c r="E28" s="129"/>
      <c r="F28" s="16" t="s">
        <v>28</v>
      </c>
      <c r="G28" s="129" t="s">
        <v>33</v>
      </c>
      <c r="H28" s="129"/>
      <c r="I28" s="129"/>
      <c r="J28" s="23">
        <v>261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/>
      <c r="D29" s="129"/>
      <c r="E29" s="129"/>
      <c r="F29" s="16" t="s">
        <v>28</v>
      </c>
      <c r="G29" s="129"/>
      <c r="H29" s="129"/>
      <c r="I29" s="129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16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16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16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16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16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16" t="s">
        <v>28</v>
      </c>
      <c r="G35" s="120"/>
      <c r="H35" s="120"/>
      <c r="I35" s="120"/>
      <c r="J35" s="28">
        <f>J27+J28+J29+J30+J31+J32+J34</f>
        <v>522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32"/>
      <c r="M36" s="147">
        <f>M25</f>
        <v>1665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16"/>
      <c r="I37" s="16"/>
      <c r="J37" s="31"/>
      <c r="K37" s="6"/>
      <c r="L37" s="34" t="s">
        <v>37</v>
      </c>
      <c r="M37" s="149">
        <v>1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f>214+214</f>
        <v>428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34" t="s">
        <v>32</v>
      </c>
      <c r="M39" s="144">
        <f>J35*J36</f>
        <v>678.6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4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4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32"/>
      <c r="F42" s="142">
        <v>0</v>
      </c>
      <c r="G42" s="143"/>
      <c r="H42" s="34"/>
      <c r="I42" s="34"/>
      <c r="J42" s="34"/>
      <c r="K42" s="6" t="s">
        <v>44</v>
      </c>
      <c r="L42" s="32"/>
      <c r="M42" s="138">
        <f>SUM(M36+M38+M39)+M40+M41</f>
        <v>2771.6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32"/>
      <c r="F43" s="136">
        <v>0</v>
      </c>
      <c r="G43" s="137"/>
      <c r="H43" s="34"/>
      <c r="I43" s="34"/>
      <c r="J43" s="34"/>
      <c r="K43" s="6" t="s">
        <v>46</v>
      </c>
      <c r="L43" s="32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32"/>
      <c r="F44" s="140">
        <v>0</v>
      </c>
      <c r="G44" s="141"/>
      <c r="H44" s="34"/>
      <c r="I44" s="34"/>
      <c r="J44" s="34"/>
      <c r="K44" s="6"/>
      <c r="L44" s="32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32"/>
      <c r="F45" s="136">
        <v>0</v>
      </c>
      <c r="G45" s="137"/>
      <c r="H45" s="34"/>
      <c r="I45" s="34"/>
      <c r="J45" s="34"/>
      <c r="K45" s="6"/>
      <c r="L45" s="32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32"/>
      <c r="F46" s="140">
        <v>0</v>
      </c>
      <c r="G46" s="141"/>
      <c r="H46" s="34"/>
      <c r="I46" s="34"/>
      <c r="J46" s="34"/>
      <c r="K46" s="6"/>
      <c r="L46" s="32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32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32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32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32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32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32"/>
      <c r="F52" s="123">
        <f>+M42-F51</f>
        <v>2771.6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2771.6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31" t="s">
        <v>55</v>
      </c>
      <c r="J54" s="131"/>
      <c r="K54" s="131"/>
      <c r="L54" s="131"/>
      <c r="M54" s="131"/>
      <c r="N54" s="132"/>
      <c r="P54" s="41"/>
      <c r="Q54" s="11"/>
    </row>
    <row r="55" spans="1:17" ht="1.5" customHeight="1">
      <c r="A55" s="5"/>
      <c r="B55" s="16"/>
      <c r="C55" s="16"/>
      <c r="D55" s="16"/>
      <c r="E55" s="16"/>
      <c r="F55" s="16"/>
      <c r="G55" s="16"/>
      <c r="H55" s="6"/>
      <c r="I55" s="16"/>
      <c r="J55" s="16"/>
      <c r="K55" s="16"/>
      <c r="L55" s="16"/>
      <c r="M55" s="16"/>
      <c r="N55" s="58"/>
      <c r="P55" s="41"/>
      <c r="Q55" s="11" t="s">
        <v>58</v>
      </c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 t="s">
        <v>69</v>
      </c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70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31" t="s">
        <v>58</v>
      </c>
      <c r="J58" s="131"/>
      <c r="K58" s="131"/>
      <c r="L58" s="131"/>
      <c r="M58" s="131"/>
      <c r="N58" s="132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69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PageLayoutView="0" workbookViewId="0" topLeftCell="A1">
      <selection activeCell="S14" sqref="S14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1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17</v>
      </c>
      <c r="K8" s="15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7340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7"/>
      <c r="B11" s="174">
        <f>$M$9</f>
        <v>7340</v>
      </c>
      <c r="C11" s="174"/>
      <c r="D11" s="175" t="s">
        <v>76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65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</v>
      </c>
      <c r="F16" s="15" t="s">
        <v>5</v>
      </c>
      <c r="G16" s="129" t="s">
        <v>66</v>
      </c>
      <c r="H16" s="129"/>
      <c r="I16" s="15" t="s">
        <v>12</v>
      </c>
      <c r="J16" s="18">
        <v>4</v>
      </c>
      <c r="K16" s="15" t="s">
        <v>13</v>
      </c>
      <c r="L16" s="129" t="s">
        <v>66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 t="s">
        <v>16</v>
      </c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15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2</v>
      </c>
      <c r="E24" s="15" t="s">
        <v>28</v>
      </c>
      <c r="F24" s="144">
        <v>2500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15" t="s">
        <v>28</v>
      </c>
      <c r="F25" s="144">
        <v>1500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6500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33</v>
      </c>
      <c r="D27" s="129"/>
      <c r="E27" s="129"/>
      <c r="F27" s="15" t="s">
        <v>28</v>
      </c>
      <c r="G27" s="129" t="s">
        <v>67</v>
      </c>
      <c r="H27" s="129"/>
      <c r="I27" s="129"/>
      <c r="J27" s="23">
        <v>110</v>
      </c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29" t="s">
        <v>67</v>
      </c>
      <c r="D28" s="129"/>
      <c r="E28" s="129"/>
      <c r="F28" s="15" t="s">
        <v>28</v>
      </c>
      <c r="G28" s="129" t="s">
        <v>68</v>
      </c>
      <c r="H28" s="129"/>
      <c r="I28" s="129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68</v>
      </c>
      <c r="D29" s="129"/>
      <c r="E29" s="129"/>
      <c r="F29" s="15" t="s">
        <v>28</v>
      </c>
      <c r="G29" s="129" t="s">
        <v>67</v>
      </c>
      <c r="H29" s="129"/>
      <c r="I29" s="129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 t="s">
        <v>67</v>
      </c>
      <c r="D30" s="129"/>
      <c r="E30" s="129"/>
      <c r="F30" s="15" t="s">
        <v>28</v>
      </c>
      <c r="G30" s="129" t="s">
        <v>33</v>
      </c>
      <c r="H30" s="129"/>
      <c r="I30" s="129"/>
      <c r="J30" s="26">
        <v>110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15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15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15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15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15" t="s">
        <v>28</v>
      </c>
      <c r="G35" s="120"/>
      <c r="H35" s="120"/>
      <c r="I35" s="120"/>
      <c r="J35" s="28">
        <f>J27+J28+J29+J30+J31+J32+J34</f>
        <v>220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1.6</v>
      </c>
      <c r="K36" s="6"/>
      <c r="L36" s="32"/>
      <c r="M36" s="147">
        <f>M25</f>
        <v>6500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15"/>
      <c r="I37" s="15"/>
      <c r="J37" s="31"/>
      <c r="K37" s="6"/>
      <c r="L37" s="33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f>244*2</f>
        <v>488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33" t="s">
        <v>32</v>
      </c>
      <c r="M39" s="144">
        <f>J35*J36</f>
        <v>352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3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3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32"/>
      <c r="F42" s="142">
        <v>0</v>
      </c>
      <c r="G42" s="143"/>
      <c r="H42" s="33"/>
      <c r="I42" s="33"/>
      <c r="J42" s="33"/>
      <c r="K42" s="6" t="s">
        <v>44</v>
      </c>
      <c r="L42" s="32"/>
      <c r="M42" s="138">
        <f>SUM(M36+M38+M39)+M40+M41</f>
        <v>7340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32"/>
      <c r="F43" s="136">
        <v>0</v>
      </c>
      <c r="G43" s="137"/>
      <c r="H43" s="33"/>
      <c r="I43" s="33"/>
      <c r="J43" s="33"/>
      <c r="K43" s="6" t="s">
        <v>46</v>
      </c>
      <c r="L43" s="32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32"/>
      <c r="F44" s="140">
        <f>F42+F43</f>
        <v>0</v>
      </c>
      <c r="G44" s="141"/>
      <c r="H44" s="33"/>
      <c r="I44" s="33"/>
      <c r="J44" s="33"/>
      <c r="K44" s="6"/>
      <c r="L44" s="32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32"/>
      <c r="F45" s="136">
        <v>0</v>
      </c>
      <c r="G45" s="137"/>
      <c r="H45" s="33"/>
      <c r="I45" s="33"/>
      <c r="J45" s="33"/>
      <c r="K45" s="6"/>
      <c r="L45" s="32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32"/>
      <c r="F46" s="140">
        <f>F44+F45</f>
        <v>0</v>
      </c>
      <c r="G46" s="141"/>
      <c r="H46" s="33"/>
      <c r="I46" s="33"/>
      <c r="J46" s="33"/>
      <c r="K46" s="6"/>
      <c r="L46" s="32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32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32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32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32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32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32"/>
      <c r="F52" s="123">
        <f>+M42-F51</f>
        <v>7340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7340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8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57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60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48" sqref="I48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20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7"/>
      <c r="M4" s="107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7" t="s">
        <v>2</v>
      </c>
      <c r="M5" s="107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102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5562.5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5"/>
      <c r="B11" s="174">
        <f>$M$9</f>
        <v>5562.5</v>
      </c>
      <c r="C11" s="174"/>
      <c r="D11" s="175" t="s">
        <v>137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121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1</v>
      </c>
      <c r="F16" s="102" t="s">
        <v>5</v>
      </c>
      <c r="G16" s="129" t="s">
        <v>66</v>
      </c>
      <c r="H16" s="129"/>
      <c r="I16" s="102" t="s">
        <v>12</v>
      </c>
      <c r="J16" s="18">
        <v>3</v>
      </c>
      <c r="K16" s="102" t="s">
        <v>13</v>
      </c>
      <c r="L16" s="129" t="s">
        <v>66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102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2</v>
      </c>
      <c r="E24" s="102" t="s">
        <v>28</v>
      </c>
      <c r="F24" s="144">
        <v>1665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102" t="s">
        <v>28</v>
      </c>
      <c r="F25" s="144">
        <v>832.5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4162.5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106</v>
      </c>
      <c r="D27" s="129"/>
      <c r="E27" s="129"/>
      <c r="F27" s="102" t="s">
        <v>28</v>
      </c>
      <c r="G27" s="129" t="s">
        <v>119</v>
      </c>
      <c r="H27" s="129"/>
      <c r="I27" s="129"/>
      <c r="J27" s="23"/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29" t="s">
        <v>119</v>
      </c>
      <c r="D28" s="129"/>
      <c r="E28" s="129"/>
      <c r="F28" s="82" t="s">
        <v>28</v>
      </c>
      <c r="G28" s="146" t="s">
        <v>120</v>
      </c>
      <c r="H28" s="146"/>
      <c r="I28" s="146"/>
      <c r="J28" s="27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46" t="s">
        <v>120</v>
      </c>
      <c r="D29" s="146"/>
      <c r="E29" s="146"/>
      <c r="F29" s="102" t="s">
        <v>28</v>
      </c>
      <c r="G29" s="129" t="s">
        <v>119</v>
      </c>
      <c r="H29" s="129"/>
      <c r="I29" s="129"/>
      <c r="J29" s="23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 t="s">
        <v>119</v>
      </c>
      <c r="D30" s="129"/>
      <c r="E30" s="129"/>
      <c r="F30" s="102" t="s">
        <v>28</v>
      </c>
      <c r="G30" s="146" t="s">
        <v>106</v>
      </c>
      <c r="H30" s="146"/>
      <c r="I30" s="146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102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102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102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102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102" t="s">
        <v>28</v>
      </c>
      <c r="G35" s="120"/>
      <c r="H35" s="120"/>
      <c r="I35" s="120"/>
      <c r="J35" s="28">
        <f>SUM(J27:J34)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106"/>
      <c r="M36" s="147">
        <f>M25</f>
        <v>4162.5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102"/>
      <c r="I37" s="102"/>
      <c r="J37" s="31"/>
      <c r="K37" s="6"/>
      <c r="L37" s="103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0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103" t="s">
        <v>32</v>
      </c>
      <c r="M39" s="144">
        <v>700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03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03" t="s">
        <v>42</v>
      </c>
      <c r="M41" s="144">
        <f>350+350</f>
        <v>700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106"/>
      <c r="F42" s="142">
        <v>0</v>
      </c>
      <c r="G42" s="143"/>
      <c r="H42" s="103"/>
      <c r="I42" s="103"/>
      <c r="J42" s="103"/>
      <c r="K42" s="6" t="s">
        <v>44</v>
      </c>
      <c r="L42" s="106"/>
      <c r="M42" s="138">
        <f>SUM(M36+M38+M39)+M40+M41</f>
        <v>5562.5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106"/>
      <c r="F43" s="136">
        <v>0</v>
      </c>
      <c r="G43" s="137"/>
      <c r="H43" s="103"/>
      <c r="I43" s="103"/>
      <c r="J43" s="103"/>
      <c r="K43" s="6" t="s">
        <v>46</v>
      </c>
      <c r="L43" s="106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106"/>
      <c r="F44" s="140">
        <v>0</v>
      </c>
      <c r="G44" s="141"/>
      <c r="H44" s="103"/>
      <c r="I44" s="103"/>
      <c r="J44" s="103"/>
      <c r="K44" s="6"/>
      <c r="L44" s="106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106"/>
      <c r="F45" s="136">
        <v>0</v>
      </c>
      <c r="G45" s="137"/>
      <c r="H45" s="103"/>
      <c r="I45" s="103"/>
      <c r="J45" s="103"/>
      <c r="K45" s="6"/>
      <c r="L45" s="106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106"/>
      <c r="F46" s="140">
        <f>F44+F45</f>
        <v>0</v>
      </c>
      <c r="G46" s="141"/>
      <c r="H46" s="103"/>
      <c r="I46" s="103"/>
      <c r="J46" s="103"/>
      <c r="K46" s="6"/>
      <c r="L46" s="106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106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106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106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106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106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106"/>
      <c r="F52" s="123">
        <f>+M42-F51</f>
        <v>5562.5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81">
        <f>+F51+F52</f>
        <v>5562.5</v>
      </c>
      <c r="G53" s="182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102"/>
      <c r="C55" s="102"/>
      <c r="D55" s="102"/>
      <c r="E55" s="102"/>
      <c r="F55" s="102"/>
      <c r="G55" s="102"/>
      <c r="H55" s="6"/>
      <c r="I55" s="102"/>
      <c r="J55" s="102"/>
      <c r="K55" s="102"/>
      <c r="L55" s="102"/>
      <c r="M55" s="102"/>
      <c r="N55" s="104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135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136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59" sqref="I59:N59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19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7"/>
      <c r="M4" s="107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7" t="s">
        <v>2</v>
      </c>
      <c r="M5" s="107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102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3885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5"/>
      <c r="B11" s="174">
        <f>$M$9</f>
        <v>3885</v>
      </c>
      <c r="C11" s="174"/>
      <c r="D11" s="175" t="s">
        <v>131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127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31</v>
      </c>
      <c r="F16" s="102" t="s">
        <v>5</v>
      </c>
      <c r="G16" s="129" t="s">
        <v>64</v>
      </c>
      <c r="H16" s="129"/>
      <c r="I16" s="102" t="s">
        <v>12</v>
      </c>
      <c r="J16" s="18">
        <v>3</v>
      </c>
      <c r="K16" s="102" t="s">
        <v>13</v>
      </c>
      <c r="L16" s="129" t="s">
        <v>66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102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3</v>
      </c>
      <c r="E24" s="102" t="s">
        <v>28</v>
      </c>
      <c r="F24" s="144">
        <v>1110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102" t="s">
        <v>28</v>
      </c>
      <c r="F25" s="144">
        <v>555</v>
      </c>
      <c r="G25" s="165"/>
      <c r="H25" s="6" t="s">
        <v>29</v>
      </c>
      <c r="I25" s="6"/>
      <c r="J25" s="11"/>
      <c r="K25" s="6" t="s">
        <v>31</v>
      </c>
      <c r="L25" s="6"/>
      <c r="M25" s="147">
        <f>D24*F24+D25*F25</f>
        <v>3885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29" t="s">
        <v>33</v>
      </c>
      <c r="D27" s="129"/>
      <c r="E27" s="129"/>
      <c r="F27" s="102" t="s">
        <v>28</v>
      </c>
      <c r="G27" s="129" t="s">
        <v>78</v>
      </c>
      <c r="H27" s="129"/>
      <c r="I27" s="129"/>
      <c r="J27" s="23"/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29" t="s">
        <v>78</v>
      </c>
      <c r="D28" s="129"/>
      <c r="E28" s="129"/>
      <c r="F28" s="102" t="s">
        <v>28</v>
      </c>
      <c r="G28" s="129" t="s">
        <v>79</v>
      </c>
      <c r="H28" s="129"/>
      <c r="I28" s="129"/>
      <c r="J28" s="23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79</v>
      </c>
      <c r="D29" s="129"/>
      <c r="E29" s="129"/>
      <c r="F29" s="102" t="s">
        <v>28</v>
      </c>
      <c r="G29" s="129" t="s">
        <v>78</v>
      </c>
      <c r="H29" s="129"/>
      <c r="I29" s="129"/>
      <c r="J29" s="26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 t="s">
        <v>78</v>
      </c>
      <c r="D30" s="129"/>
      <c r="E30" s="129"/>
      <c r="F30" s="102" t="s">
        <v>28</v>
      </c>
      <c r="G30" s="129" t="s">
        <v>111</v>
      </c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29" t="s">
        <v>111</v>
      </c>
      <c r="D31" s="129"/>
      <c r="E31" s="129"/>
      <c r="F31" s="102" t="s">
        <v>28</v>
      </c>
      <c r="G31" s="146" t="s">
        <v>33</v>
      </c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102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102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102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102" t="s">
        <v>28</v>
      </c>
      <c r="G35" s="120"/>
      <c r="H35" s="120"/>
      <c r="I35" s="120"/>
      <c r="J35" s="28">
        <f>J27+J28+J29+J30+J31+J32+J34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106"/>
      <c r="M36" s="147">
        <f>M25</f>
        <v>3885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102"/>
      <c r="I37" s="102"/>
      <c r="J37" s="31"/>
      <c r="K37" s="6"/>
      <c r="L37" s="103" t="s">
        <v>37</v>
      </c>
      <c r="M37" s="149">
        <v>1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/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103" t="s">
        <v>32</v>
      </c>
      <c r="M39" s="144">
        <f>J35*J36</f>
        <v>0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03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03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106"/>
      <c r="F42" s="142">
        <v>0</v>
      </c>
      <c r="G42" s="143"/>
      <c r="H42" s="103"/>
      <c r="I42" s="103"/>
      <c r="J42" s="103"/>
      <c r="K42" s="6" t="s">
        <v>44</v>
      </c>
      <c r="L42" s="106"/>
      <c r="M42" s="138">
        <f>SUM(M36+M38+M39)+M40+M41</f>
        <v>3885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106"/>
      <c r="F43" s="136">
        <v>0</v>
      </c>
      <c r="G43" s="137"/>
      <c r="H43" s="103"/>
      <c r="I43" s="103"/>
      <c r="J43" s="103"/>
      <c r="K43" s="6" t="s">
        <v>46</v>
      </c>
      <c r="L43" s="106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106"/>
      <c r="F44" s="140">
        <v>0</v>
      </c>
      <c r="G44" s="141"/>
      <c r="H44" s="103"/>
      <c r="I44" s="103"/>
      <c r="J44" s="103"/>
      <c r="K44" s="6"/>
      <c r="L44" s="106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106"/>
      <c r="F45" s="136">
        <v>0</v>
      </c>
      <c r="G45" s="137"/>
      <c r="H45" s="103"/>
      <c r="I45" s="103"/>
      <c r="J45" s="103"/>
      <c r="K45" s="6"/>
      <c r="L45" s="106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106"/>
      <c r="F46" s="140">
        <v>0</v>
      </c>
      <c r="G46" s="141"/>
      <c r="H46" s="103"/>
      <c r="I46" s="103"/>
      <c r="J46" s="103"/>
      <c r="K46" s="6"/>
      <c r="L46" s="106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106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106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106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106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106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106"/>
      <c r="F52" s="123">
        <f>+M42-F51</f>
        <v>3885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3885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31" t="s">
        <v>55</v>
      </c>
      <c r="J54" s="131"/>
      <c r="K54" s="131"/>
      <c r="L54" s="131"/>
      <c r="M54" s="131"/>
      <c r="N54" s="132"/>
      <c r="P54" s="41"/>
      <c r="Q54" s="11"/>
    </row>
    <row r="55" spans="1:17" ht="1.5" customHeight="1">
      <c r="A55" s="5"/>
      <c r="B55" s="102"/>
      <c r="C55" s="102"/>
      <c r="D55" s="102"/>
      <c r="E55" s="102"/>
      <c r="F55" s="102"/>
      <c r="G55" s="102"/>
      <c r="H55" s="6"/>
      <c r="I55" s="102"/>
      <c r="J55" s="102"/>
      <c r="K55" s="102"/>
      <c r="L55" s="102"/>
      <c r="M55" s="102"/>
      <c r="N55" s="104"/>
      <c r="P55" s="41"/>
      <c r="Q55" s="11" t="s">
        <v>58</v>
      </c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 t="s">
        <v>69</v>
      </c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134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31" t="s">
        <v>58</v>
      </c>
      <c r="J58" s="131"/>
      <c r="K58" s="131"/>
      <c r="L58" s="131"/>
      <c r="M58" s="131"/>
      <c r="N58" s="132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132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18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7"/>
      <c r="M4" s="107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7" t="s">
        <v>2</v>
      </c>
      <c r="M5" s="107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30</v>
      </c>
      <c r="K8" s="102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5392.7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105"/>
      <c r="B11" s="174">
        <f>$M$9</f>
        <v>5392.7</v>
      </c>
      <c r="C11" s="174"/>
      <c r="D11" s="175" t="s">
        <v>128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133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31</v>
      </c>
      <c r="F16" s="102" t="s">
        <v>5</v>
      </c>
      <c r="G16" s="129" t="s">
        <v>64</v>
      </c>
      <c r="H16" s="129"/>
      <c r="I16" s="102" t="s">
        <v>12</v>
      </c>
      <c r="J16" s="18">
        <v>3</v>
      </c>
      <c r="K16" s="102" t="s">
        <v>13</v>
      </c>
      <c r="L16" s="129" t="s">
        <v>66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102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3</v>
      </c>
      <c r="E24" s="102" t="s">
        <v>28</v>
      </c>
      <c r="F24" s="144">
        <v>1110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102" t="s">
        <v>28</v>
      </c>
      <c r="F25" s="144">
        <v>555</v>
      </c>
      <c r="G25" s="165"/>
      <c r="H25" s="6" t="s">
        <v>29</v>
      </c>
      <c r="I25" s="6"/>
      <c r="J25" s="11"/>
      <c r="K25" s="6" t="s">
        <v>31</v>
      </c>
      <c r="L25" s="6"/>
      <c r="M25" s="147">
        <f>D24*F24+D25*F25</f>
        <v>3885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29" t="s">
        <v>33</v>
      </c>
      <c r="D27" s="129"/>
      <c r="E27" s="129"/>
      <c r="F27" s="102" t="s">
        <v>28</v>
      </c>
      <c r="G27" s="129" t="s">
        <v>78</v>
      </c>
      <c r="H27" s="129"/>
      <c r="I27" s="129"/>
      <c r="J27" s="23">
        <v>437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29" t="s">
        <v>78</v>
      </c>
      <c r="D28" s="129"/>
      <c r="E28" s="129"/>
      <c r="F28" s="102" t="s">
        <v>28</v>
      </c>
      <c r="G28" s="129" t="s">
        <v>79</v>
      </c>
      <c r="H28" s="129"/>
      <c r="I28" s="129"/>
      <c r="J28" s="23">
        <v>55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79</v>
      </c>
      <c r="D29" s="129"/>
      <c r="E29" s="129"/>
      <c r="F29" s="102" t="s">
        <v>28</v>
      </c>
      <c r="G29" s="129" t="s">
        <v>78</v>
      </c>
      <c r="H29" s="129"/>
      <c r="I29" s="129"/>
      <c r="J29" s="26">
        <v>55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 t="s">
        <v>78</v>
      </c>
      <c r="D30" s="129"/>
      <c r="E30" s="129"/>
      <c r="F30" s="102" t="s">
        <v>28</v>
      </c>
      <c r="G30" s="129" t="s">
        <v>111</v>
      </c>
      <c r="H30" s="129"/>
      <c r="I30" s="129"/>
      <c r="J30" s="26">
        <v>246</v>
      </c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29" t="s">
        <v>111</v>
      </c>
      <c r="D31" s="129"/>
      <c r="E31" s="129"/>
      <c r="F31" s="102" t="s">
        <v>28</v>
      </c>
      <c r="G31" s="146" t="s">
        <v>33</v>
      </c>
      <c r="H31" s="146"/>
      <c r="I31" s="146"/>
      <c r="J31" s="26">
        <v>196</v>
      </c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102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102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102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102" t="s">
        <v>28</v>
      </c>
      <c r="G35" s="120"/>
      <c r="H35" s="120"/>
      <c r="I35" s="120"/>
      <c r="J35" s="28">
        <f>J27+J28+J29+J30+J31+J32+J34</f>
        <v>989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106"/>
      <c r="M36" s="147">
        <f>M25</f>
        <v>3885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102"/>
      <c r="I37" s="102"/>
      <c r="J37" s="31"/>
      <c r="K37" s="6"/>
      <c r="L37" s="103" t="s">
        <v>37</v>
      </c>
      <c r="M37" s="149">
        <v>1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f>111+95+16</f>
        <v>222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103" t="s">
        <v>32</v>
      </c>
      <c r="M39" s="144">
        <f>J35*J36</f>
        <v>1285.7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103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103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106"/>
      <c r="F42" s="142">
        <v>0</v>
      </c>
      <c r="G42" s="143"/>
      <c r="H42" s="103"/>
      <c r="I42" s="103"/>
      <c r="J42" s="103"/>
      <c r="K42" s="6" t="s">
        <v>44</v>
      </c>
      <c r="L42" s="106"/>
      <c r="M42" s="138">
        <f>SUM(M36+M38+M39)+M40+M41</f>
        <v>5392.7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106"/>
      <c r="F43" s="136">
        <v>0</v>
      </c>
      <c r="G43" s="137"/>
      <c r="H43" s="103"/>
      <c r="I43" s="103"/>
      <c r="J43" s="103"/>
      <c r="K43" s="6" t="s">
        <v>46</v>
      </c>
      <c r="L43" s="106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106"/>
      <c r="F44" s="140">
        <v>0</v>
      </c>
      <c r="G44" s="141"/>
      <c r="H44" s="103"/>
      <c r="I44" s="103"/>
      <c r="J44" s="103"/>
      <c r="K44" s="6"/>
      <c r="L44" s="106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106"/>
      <c r="F45" s="136">
        <v>0</v>
      </c>
      <c r="G45" s="137"/>
      <c r="H45" s="103"/>
      <c r="I45" s="103"/>
      <c r="J45" s="103"/>
      <c r="K45" s="6"/>
      <c r="L45" s="106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106"/>
      <c r="F46" s="140">
        <v>0</v>
      </c>
      <c r="G46" s="141"/>
      <c r="H46" s="103"/>
      <c r="I46" s="103"/>
      <c r="J46" s="103"/>
      <c r="K46" s="6"/>
      <c r="L46" s="106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106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106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106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106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106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106"/>
      <c r="F52" s="123">
        <f>+M42-F51</f>
        <v>5392.7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5392.7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31" t="s">
        <v>55</v>
      </c>
      <c r="J54" s="131"/>
      <c r="K54" s="131"/>
      <c r="L54" s="131"/>
      <c r="M54" s="131"/>
      <c r="N54" s="132"/>
      <c r="P54" s="41"/>
      <c r="Q54" s="11"/>
    </row>
    <row r="55" spans="1:17" ht="1.5" customHeight="1">
      <c r="A55" s="5"/>
      <c r="B55" s="102"/>
      <c r="C55" s="102"/>
      <c r="D55" s="102"/>
      <c r="E55" s="102"/>
      <c r="F55" s="102"/>
      <c r="G55" s="102"/>
      <c r="H55" s="6"/>
      <c r="I55" s="102"/>
      <c r="J55" s="102"/>
      <c r="K55" s="102"/>
      <c r="L55" s="102"/>
      <c r="M55" s="102"/>
      <c r="N55" s="104"/>
      <c r="P55" s="41"/>
      <c r="Q55" s="11" t="s">
        <v>58</v>
      </c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 t="s">
        <v>69</v>
      </c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129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31" t="s">
        <v>58</v>
      </c>
      <c r="J58" s="131"/>
      <c r="K58" s="131"/>
      <c r="L58" s="131"/>
      <c r="M58" s="131"/>
      <c r="N58" s="132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130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3" sqref="B13:N15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281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17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1"/>
      <c r="M4" s="101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101" t="s">
        <v>2</v>
      </c>
      <c r="M5" s="101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23</v>
      </c>
      <c r="K8" s="96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6231.6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99"/>
      <c r="B11" s="174">
        <f>$M$9</f>
        <v>6231.6</v>
      </c>
      <c r="C11" s="174"/>
      <c r="D11" s="175" t="s">
        <v>125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124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30</v>
      </c>
      <c r="F16" s="96" t="s">
        <v>5</v>
      </c>
      <c r="G16" s="129" t="s">
        <v>64</v>
      </c>
      <c r="H16" s="129"/>
      <c r="I16" s="96" t="s">
        <v>12</v>
      </c>
      <c r="J16" s="18">
        <v>3</v>
      </c>
      <c r="K16" s="96" t="s">
        <v>13</v>
      </c>
      <c r="L16" s="129" t="s">
        <v>66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96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4</v>
      </c>
      <c r="E24" s="96" t="s">
        <v>28</v>
      </c>
      <c r="F24" s="144">
        <v>1110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96" t="s">
        <v>28</v>
      </c>
      <c r="F25" s="144">
        <v>555</v>
      </c>
      <c r="G25" s="165"/>
      <c r="H25" s="6" t="s">
        <v>29</v>
      </c>
      <c r="I25" s="6"/>
      <c r="J25" s="11"/>
      <c r="K25" s="6" t="s">
        <v>31</v>
      </c>
      <c r="L25" s="6"/>
      <c r="M25" s="147">
        <f>D24*F24+D25*F25</f>
        <v>4995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4" ht="11.25">
      <c r="A27" s="5"/>
      <c r="B27" s="6" t="s">
        <v>5</v>
      </c>
      <c r="C27" s="129" t="s">
        <v>33</v>
      </c>
      <c r="D27" s="129"/>
      <c r="E27" s="129"/>
      <c r="F27" s="96" t="s">
        <v>28</v>
      </c>
      <c r="G27" s="129" t="s">
        <v>72</v>
      </c>
      <c r="H27" s="129"/>
      <c r="I27" s="129"/>
      <c r="J27" s="23">
        <v>261</v>
      </c>
      <c r="K27" s="6" t="s">
        <v>34</v>
      </c>
      <c r="L27" s="6"/>
      <c r="M27" s="6"/>
      <c r="N27" s="24"/>
    </row>
    <row r="28" spans="1:14" ht="11.25">
      <c r="A28" s="5"/>
      <c r="B28" s="6" t="s">
        <v>5</v>
      </c>
      <c r="C28" s="129" t="s">
        <v>103</v>
      </c>
      <c r="D28" s="129"/>
      <c r="E28" s="129"/>
      <c r="F28" s="96" t="s">
        <v>28</v>
      </c>
      <c r="G28" s="129" t="s">
        <v>103</v>
      </c>
      <c r="H28" s="129"/>
      <c r="I28" s="129"/>
      <c r="J28" s="23">
        <v>100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72</v>
      </c>
      <c r="D29" s="129"/>
      <c r="E29" s="129"/>
      <c r="F29" s="96" t="s">
        <v>28</v>
      </c>
      <c r="G29" s="129" t="s">
        <v>33</v>
      </c>
      <c r="H29" s="129"/>
      <c r="I29" s="129"/>
      <c r="J29" s="26">
        <v>261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/>
      <c r="D30" s="129"/>
      <c r="E30" s="129"/>
      <c r="F30" s="96" t="s">
        <v>28</v>
      </c>
      <c r="G30" s="129"/>
      <c r="H30" s="129"/>
      <c r="I30" s="129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96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96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96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96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96" t="s">
        <v>28</v>
      </c>
      <c r="G35" s="120"/>
      <c r="H35" s="120"/>
      <c r="I35" s="120"/>
      <c r="J35" s="28">
        <f>J27+J28+J29+J30+J31+J32+J34</f>
        <v>622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100"/>
      <c r="M36" s="147">
        <f>M25</f>
        <v>4995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96"/>
      <c r="I37" s="96"/>
      <c r="J37" s="31"/>
      <c r="K37" s="6"/>
      <c r="L37" s="98" t="s">
        <v>37</v>
      </c>
      <c r="M37" s="149">
        <v>1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f>214+214</f>
        <v>428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98" t="s">
        <v>32</v>
      </c>
      <c r="M39" s="144">
        <f>J35*J36</f>
        <v>808.6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98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98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100"/>
      <c r="F42" s="142">
        <v>0</v>
      </c>
      <c r="G42" s="143"/>
      <c r="H42" s="98"/>
      <c r="I42" s="98"/>
      <c r="J42" s="98"/>
      <c r="K42" s="6" t="s">
        <v>44</v>
      </c>
      <c r="L42" s="100"/>
      <c r="M42" s="138">
        <f>SUM(M36+M38+M39)+M40+M41</f>
        <v>6231.6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100"/>
      <c r="F43" s="136">
        <v>0</v>
      </c>
      <c r="G43" s="137"/>
      <c r="H43" s="98"/>
      <c r="I43" s="98"/>
      <c r="J43" s="98"/>
      <c r="K43" s="6" t="s">
        <v>46</v>
      </c>
      <c r="L43" s="100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100"/>
      <c r="F44" s="140">
        <v>0</v>
      </c>
      <c r="G44" s="141"/>
      <c r="H44" s="98"/>
      <c r="I44" s="98"/>
      <c r="J44" s="98"/>
      <c r="K44" s="6"/>
      <c r="L44" s="100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100"/>
      <c r="F45" s="136">
        <v>0</v>
      </c>
      <c r="G45" s="137"/>
      <c r="H45" s="98"/>
      <c r="I45" s="98"/>
      <c r="J45" s="98"/>
      <c r="K45" s="6"/>
      <c r="L45" s="100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100"/>
      <c r="F46" s="140">
        <v>0</v>
      </c>
      <c r="G46" s="141"/>
      <c r="H46" s="98"/>
      <c r="I46" s="98"/>
      <c r="J46" s="98"/>
      <c r="K46" s="6"/>
      <c r="L46" s="100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100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100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100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100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100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100"/>
      <c r="F52" s="123">
        <f>+M42-F51</f>
        <v>6231.6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6231.6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31" t="s">
        <v>55</v>
      </c>
      <c r="J54" s="131"/>
      <c r="K54" s="131"/>
      <c r="L54" s="131"/>
      <c r="M54" s="131"/>
      <c r="N54" s="132"/>
      <c r="P54" s="41"/>
      <c r="Q54" s="11"/>
    </row>
    <row r="55" spans="1:17" ht="1.5" customHeight="1">
      <c r="A55" s="5"/>
      <c r="B55" s="96"/>
      <c r="C55" s="96"/>
      <c r="D55" s="96"/>
      <c r="E55" s="96"/>
      <c r="F55" s="96"/>
      <c r="G55" s="96"/>
      <c r="H55" s="6"/>
      <c r="I55" s="96"/>
      <c r="J55" s="96"/>
      <c r="K55" s="96"/>
      <c r="L55" s="96"/>
      <c r="M55" s="96"/>
      <c r="N55" s="97"/>
      <c r="P55" s="41"/>
      <c r="Q55" s="11" t="s">
        <v>58</v>
      </c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 t="s">
        <v>69</v>
      </c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70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31" t="s">
        <v>58</v>
      </c>
      <c r="J58" s="131"/>
      <c r="K58" s="131"/>
      <c r="L58" s="131"/>
      <c r="M58" s="131"/>
      <c r="N58" s="132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69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16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5"/>
      <c r="M4" s="95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5" t="s">
        <v>2</v>
      </c>
      <c r="M5" s="95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27</v>
      </c>
      <c r="K8" s="90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4864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93"/>
      <c r="B11" s="174">
        <f>$M$9</f>
        <v>4864</v>
      </c>
      <c r="C11" s="174"/>
      <c r="D11" s="175" t="s">
        <v>126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121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1</v>
      </c>
      <c r="F16" s="90" t="s">
        <v>5</v>
      </c>
      <c r="G16" s="129" t="s">
        <v>66</v>
      </c>
      <c r="H16" s="129"/>
      <c r="I16" s="90" t="s">
        <v>12</v>
      </c>
      <c r="J16" s="18">
        <v>3</v>
      </c>
      <c r="K16" s="90" t="s">
        <v>13</v>
      </c>
      <c r="L16" s="129" t="s">
        <v>66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90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2</v>
      </c>
      <c r="E24" s="90" t="s">
        <v>28</v>
      </c>
      <c r="F24" s="144">
        <v>1332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90" t="s">
        <v>28</v>
      </c>
      <c r="F25" s="144">
        <v>800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3464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106</v>
      </c>
      <c r="D27" s="129"/>
      <c r="E27" s="129"/>
      <c r="F27" s="90" t="s">
        <v>28</v>
      </c>
      <c r="G27" s="129" t="s">
        <v>119</v>
      </c>
      <c r="H27" s="129"/>
      <c r="I27" s="129"/>
      <c r="J27" s="23"/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29" t="s">
        <v>119</v>
      </c>
      <c r="D28" s="129"/>
      <c r="E28" s="129"/>
      <c r="F28" s="82" t="s">
        <v>28</v>
      </c>
      <c r="G28" s="146" t="s">
        <v>120</v>
      </c>
      <c r="H28" s="146"/>
      <c r="I28" s="146"/>
      <c r="J28" s="27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46" t="s">
        <v>120</v>
      </c>
      <c r="D29" s="146"/>
      <c r="E29" s="146"/>
      <c r="F29" s="90" t="s">
        <v>28</v>
      </c>
      <c r="G29" s="129" t="s">
        <v>119</v>
      </c>
      <c r="H29" s="129"/>
      <c r="I29" s="129"/>
      <c r="J29" s="23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 t="s">
        <v>119</v>
      </c>
      <c r="D30" s="129"/>
      <c r="E30" s="129"/>
      <c r="F30" s="90" t="s">
        <v>28</v>
      </c>
      <c r="G30" s="146" t="s">
        <v>106</v>
      </c>
      <c r="H30" s="146"/>
      <c r="I30" s="146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90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90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90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90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90" t="s">
        <v>28</v>
      </c>
      <c r="G35" s="120"/>
      <c r="H35" s="120"/>
      <c r="I35" s="120"/>
      <c r="J35" s="28">
        <f>SUM(J27:J34)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94"/>
      <c r="M36" s="147">
        <f>M25</f>
        <v>3464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90"/>
      <c r="I37" s="90"/>
      <c r="J37" s="31"/>
      <c r="K37" s="6"/>
      <c r="L37" s="92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0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92" t="s">
        <v>32</v>
      </c>
      <c r="M39" s="144">
        <v>700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92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92" t="s">
        <v>42</v>
      </c>
      <c r="M41" s="144">
        <f>350+350</f>
        <v>700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94"/>
      <c r="F42" s="142">
        <v>0</v>
      </c>
      <c r="G42" s="143"/>
      <c r="H42" s="92"/>
      <c r="I42" s="92"/>
      <c r="J42" s="92"/>
      <c r="K42" s="6" t="s">
        <v>44</v>
      </c>
      <c r="L42" s="94"/>
      <c r="M42" s="138">
        <f>SUM(M36+M38+M39)+M40+M41</f>
        <v>4864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94"/>
      <c r="F43" s="136">
        <v>0</v>
      </c>
      <c r="G43" s="137"/>
      <c r="H43" s="92"/>
      <c r="I43" s="92"/>
      <c r="J43" s="92"/>
      <c r="K43" s="6" t="s">
        <v>46</v>
      </c>
      <c r="L43" s="94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94"/>
      <c r="F44" s="140">
        <v>0</v>
      </c>
      <c r="G44" s="141"/>
      <c r="H44" s="92"/>
      <c r="I44" s="92"/>
      <c r="J44" s="92"/>
      <c r="K44" s="6"/>
      <c r="L44" s="94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94"/>
      <c r="F45" s="136">
        <v>0</v>
      </c>
      <c r="G45" s="137"/>
      <c r="H45" s="92"/>
      <c r="I45" s="92"/>
      <c r="J45" s="92"/>
      <c r="K45" s="6"/>
      <c r="L45" s="94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94"/>
      <c r="F46" s="140">
        <f>F44+F45</f>
        <v>0</v>
      </c>
      <c r="G46" s="141"/>
      <c r="H46" s="92"/>
      <c r="I46" s="92"/>
      <c r="J46" s="92"/>
      <c r="K46" s="6"/>
      <c r="L46" s="94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94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94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94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94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94"/>
      <c r="F51" s="121">
        <f>SUM(F46:G50)</f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94"/>
      <c r="F52" s="123">
        <f>+M42-F51</f>
        <v>4864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81">
        <f>+F51+F52</f>
        <v>4864</v>
      </c>
      <c r="G53" s="182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90"/>
      <c r="C55" s="90"/>
      <c r="D55" s="90"/>
      <c r="E55" s="90"/>
      <c r="F55" s="90"/>
      <c r="G55" s="90"/>
      <c r="H55" s="6"/>
      <c r="I55" s="90"/>
      <c r="J55" s="90"/>
      <c r="K55" s="90"/>
      <c r="L55" s="90"/>
      <c r="M55" s="90"/>
      <c r="N55" s="91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122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123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22" sqref="I22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15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9"/>
      <c r="M4" s="89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9" t="s">
        <v>2</v>
      </c>
      <c r="M5" s="89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24</v>
      </c>
      <c r="K8" s="84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5753.1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87"/>
      <c r="B11" s="174">
        <f>$M$9</f>
        <v>5753.1</v>
      </c>
      <c r="C11" s="174"/>
      <c r="D11" s="175" t="s">
        <v>117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77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24</v>
      </c>
      <c r="F16" s="84" t="s">
        <v>5</v>
      </c>
      <c r="G16" s="129" t="s">
        <v>64</v>
      </c>
      <c r="H16" s="129"/>
      <c r="I16" s="84" t="s">
        <v>12</v>
      </c>
      <c r="J16" s="18">
        <v>25</v>
      </c>
      <c r="K16" s="84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84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1</v>
      </c>
      <c r="E24" s="84" t="s">
        <v>28</v>
      </c>
      <c r="F24" s="144">
        <v>2500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84" t="s">
        <v>28</v>
      </c>
      <c r="F25" s="144">
        <v>1500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4000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33</v>
      </c>
      <c r="D27" s="129"/>
      <c r="E27" s="129"/>
      <c r="F27" s="84" t="s">
        <v>28</v>
      </c>
      <c r="G27" s="129" t="s">
        <v>78</v>
      </c>
      <c r="H27" s="129"/>
      <c r="I27" s="129"/>
      <c r="J27" s="23">
        <v>437</v>
      </c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46" t="s">
        <v>78</v>
      </c>
      <c r="D28" s="146"/>
      <c r="E28" s="146"/>
      <c r="F28" s="84" t="s">
        <v>28</v>
      </c>
      <c r="G28" s="146" t="s">
        <v>79</v>
      </c>
      <c r="H28" s="146"/>
      <c r="I28" s="146"/>
      <c r="J28" s="23">
        <v>55</v>
      </c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46" t="s">
        <v>80</v>
      </c>
      <c r="D29" s="146"/>
      <c r="E29" s="146"/>
      <c r="F29" s="84" t="s">
        <v>28</v>
      </c>
      <c r="G29" s="146" t="s">
        <v>33</v>
      </c>
      <c r="H29" s="146"/>
      <c r="I29" s="146"/>
      <c r="J29" s="26">
        <v>425</v>
      </c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J30" s="27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/>
      <c r="D31" s="146"/>
      <c r="E31" s="146"/>
      <c r="F31" s="84" t="s">
        <v>28</v>
      </c>
      <c r="G31" s="146"/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/>
      <c r="D32" s="146"/>
      <c r="E32" s="146"/>
      <c r="F32" s="84" t="s">
        <v>28</v>
      </c>
      <c r="G32" s="129"/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/>
      <c r="D33" s="129"/>
      <c r="E33" s="129"/>
      <c r="F33" s="84" t="s">
        <v>28</v>
      </c>
      <c r="G33" s="146"/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/>
      <c r="D34" s="146"/>
      <c r="E34" s="146"/>
      <c r="F34" s="84" t="s">
        <v>28</v>
      </c>
      <c r="G34" s="129"/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84" t="s">
        <v>28</v>
      </c>
      <c r="G35" s="120"/>
      <c r="H35" s="120"/>
      <c r="I35" s="120"/>
      <c r="J35" s="28">
        <f>SUM(J27:J34)</f>
        <v>917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88"/>
      <c r="M36" s="147">
        <f>M25</f>
        <v>4000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84"/>
      <c r="I37" s="84"/>
      <c r="J37" s="31"/>
      <c r="K37" s="6"/>
      <c r="L37" s="86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>
        <v>561</v>
      </c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86" t="s">
        <v>32</v>
      </c>
      <c r="M39" s="144">
        <f>J35*J36</f>
        <v>1192.1000000000001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86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86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88"/>
      <c r="F42" s="142">
        <v>0</v>
      </c>
      <c r="G42" s="143"/>
      <c r="H42" s="86"/>
      <c r="I42" s="86"/>
      <c r="J42" s="86"/>
      <c r="K42" s="6" t="s">
        <v>44</v>
      </c>
      <c r="L42" s="88"/>
      <c r="M42" s="138">
        <f>SUM(M36+M38+M39)+M40+M41</f>
        <v>5753.1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88"/>
      <c r="F43" s="136">
        <v>0</v>
      </c>
      <c r="G43" s="137"/>
      <c r="H43" s="86"/>
      <c r="I43" s="86"/>
      <c r="J43" s="86"/>
      <c r="K43" s="6" t="s">
        <v>46</v>
      </c>
      <c r="L43" s="88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88"/>
      <c r="F44" s="140">
        <f>F42+F43</f>
        <v>0</v>
      </c>
      <c r="G44" s="141"/>
      <c r="H44" s="86"/>
      <c r="I44" s="86"/>
      <c r="J44" s="86"/>
      <c r="K44" s="6"/>
      <c r="L44" s="88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88"/>
      <c r="F45" s="136">
        <v>0</v>
      </c>
      <c r="G45" s="137"/>
      <c r="H45" s="86"/>
      <c r="I45" s="86"/>
      <c r="J45" s="86"/>
      <c r="K45" s="6"/>
      <c r="L45" s="88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88"/>
      <c r="F46" s="140">
        <f>F44+F45</f>
        <v>0</v>
      </c>
      <c r="G46" s="141"/>
      <c r="H46" s="86"/>
      <c r="I46" s="86"/>
      <c r="J46" s="86"/>
      <c r="K46" s="6"/>
      <c r="L46" s="88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88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88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88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88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88"/>
      <c r="F51" s="121"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88"/>
      <c r="F52" s="123">
        <f>+M42-F51</f>
        <v>5753.1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5753.1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84"/>
      <c r="C55" s="84"/>
      <c r="D55" s="84"/>
      <c r="E55" s="84"/>
      <c r="F55" s="84"/>
      <c r="G55" s="84"/>
      <c r="H55" s="6"/>
      <c r="I55" s="84"/>
      <c r="J55" s="84"/>
      <c r="K55" s="84"/>
      <c r="L55" s="84"/>
      <c r="M55" s="84"/>
      <c r="N55" s="85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118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97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1"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B11:C11"/>
    <mergeCell ref="D11:N11"/>
    <mergeCell ref="B13:N15"/>
    <mergeCell ref="G16:H16"/>
    <mergeCell ref="L16:M16"/>
    <mergeCell ref="B17:N17"/>
    <mergeCell ref="B18:C18"/>
    <mergeCell ref="E18:G18"/>
    <mergeCell ref="I18:J18"/>
    <mergeCell ref="L18:M18"/>
    <mergeCell ref="L20:N20"/>
    <mergeCell ref="B21:E21"/>
    <mergeCell ref="F21:I21"/>
    <mergeCell ref="J21:K21"/>
    <mergeCell ref="L21:N21"/>
    <mergeCell ref="C28:E28"/>
    <mergeCell ref="G28:I28"/>
    <mergeCell ref="M24:N24"/>
    <mergeCell ref="F25:G25"/>
    <mergeCell ref="M25:N25"/>
    <mergeCell ref="C27:E27"/>
    <mergeCell ref="G27:I27"/>
    <mergeCell ref="C29:E29"/>
    <mergeCell ref="G29:I29"/>
    <mergeCell ref="F23:G23"/>
    <mergeCell ref="F24:G24"/>
    <mergeCell ref="C31:E31"/>
    <mergeCell ref="G31:I31"/>
    <mergeCell ref="C32:E32"/>
    <mergeCell ref="G32:I32"/>
    <mergeCell ref="C33:E33"/>
    <mergeCell ref="G33:I33"/>
    <mergeCell ref="M36:N36"/>
    <mergeCell ref="M37:N37"/>
    <mergeCell ref="G38:J38"/>
    <mergeCell ref="K38:L38"/>
    <mergeCell ref="M38:N38"/>
    <mergeCell ref="C34:E34"/>
    <mergeCell ref="G34:I34"/>
    <mergeCell ref="C35:E35"/>
    <mergeCell ref="G35:I35"/>
    <mergeCell ref="H36:I36"/>
    <mergeCell ref="P38:Q38"/>
    <mergeCell ref="M40:N40"/>
    <mergeCell ref="M41:N41"/>
    <mergeCell ref="F42:G42"/>
    <mergeCell ref="M42:N42"/>
    <mergeCell ref="M39:N3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I57" sqref="I57:N57"/>
    </sheetView>
  </sheetViews>
  <sheetFormatPr defaultColWidth="6.7109375" defaultRowHeight="1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125" style="4" customWidth="1"/>
    <col min="8" max="8" width="3.28125" style="4" customWidth="1"/>
    <col min="9" max="9" width="9.00390625" style="4" customWidth="1"/>
    <col min="10" max="10" width="8.140625" style="4" customWidth="1"/>
    <col min="11" max="11" width="4.00390625" style="4" customWidth="1"/>
    <col min="12" max="12" width="7.00390625" style="4" customWidth="1"/>
    <col min="13" max="13" width="5.28125" style="4" bestFit="1" customWidth="1"/>
    <col min="14" max="14" width="16.28125" style="4" customWidth="1"/>
    <col min="15" max="15" width="8.140625" style="4" bestFit="1" customWidth="1"/>
    <col min="16" max="16" width="9.8515625" style="4" bestFit="1" customWidth="1"/>
    <col min="17" max="17" width="10.28125" style="4" bestFit="1" customWidth="1"/>
    <col min="18" max="16384" width="6.7109375" style="4" customWidth="1"/>
  </cols>
  <sheetData>
    <row r="1" spans="1:14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58">
        <v>14</v>
      </c>
      <c r="N2" s="160"/>
    </row>
    <row r="3" spans="1:14" ht="11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7"/>
      <c r="M3" s="178"/>
      <c r="N3" s="8">
        <v>7862</v>
      </c>
    </row>
    <row r="4" spans="1:14" ht="11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1</v>
      </c>
    </row>
    <row r="5" spans="1:14" ht="11.25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81" t="s">
        <v>2</v>
      </c>
      <c r="M5" s="81"/>
      <c r="N5" s="12"/>
    </row>
    <row r="6" spans="1:14" ht="11.25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 ht="11.25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23</v>
      </c>
      <c r="K8" s="76" t="s">
        <v>5</v>
      </c>
      <c r="L8" s="129" t="s">
        <v>64</v>
      </c>
      <c r="M8" s="129"/>
      <c r="N8" s="13">
        <v>2017</v>
      </c>
    </row>
    <row r="9" spans="1:14" ht="11.25">
      <c r="A9" s="5"/>
      <c r="B9" s="6"/>
      <c r="C9" s="6"/>
      <c r="D9" s="6"/>
      <c r="E9" s="6"/>
      <c r="F9" s="6"/>
      <c r="G9" s="6"/>
      <c r="H9" s="6"/>
      <c r="I9" s="6"/>
      <c r="J9" s="6"/>
      <c r="K9" s="120" t="s">
        <v>6</v>
      </c>
      <c r="L9" s="120"/>
      <c r="M9" s="138">
        <f>M42</f>
        <v>4300</v>
      </c>
      <c r="N9" s="139"/>
    </row>
    <row r="10" spans="1:14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>
      <c r="A11" s="79"/>
      <c r="B11" s="174">
        <f>$M$9</f>
        <v>4300</v>
      </c>
      <c r="C11" s="174"/>
      <c r="D11" s="175" t="s">
        <v>115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20" ht="11.25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14" ht="12.75" customHeight="1">
      <c r="A13" s="5"/>
      <c r="B13" s="168" t="s">
        <v>105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ht="11.25">
      <c r="A14" s="5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9"/>
    </row>
    <row r="15" spans="1:14" ht="11.25">
      <c r="A15" s="5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1:16" ht="11.25">
      <c r="A16" s="5"/>
      <c r="B16" s="6" t="s">
        <v>11</v>
      </c>
      <c r="C16" s="6"/>
      <c r="D16" s="6"/>
      <c r="E16" s="18">
        <v>25</v>
      </c>
      <c r="F16" s="76" t="s">
        <v>5</v>
      </c>
      <c r="G16" s="129" t="s">
        <v>64</v>
      </c>
      <c r="H16" s="129"/>
      <c r="I16" s="76" t="s">
        <v>12</v>
      </c>
      <c r="J16" s="18">
        <v>27</v>
      </c>
      <c r="K16" s="76" t="s">
        <v>13</v>
      </c>
      <c r="L16" s="129" t="s">
        <v>64</v>
      </c>
      <c r="M16" s="129"/>
      <c r="N16" s="13">
        <v>2017</v>
      </c>
      <c r="P16" s="19"/>
    </row>
    <row r="17" spans="1:14" ht="12" thickBot="1">
      <c r="A17" s="5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</row>
    <row r="18" spans="1:22" ht="12" thickBot="1">
      <c r="A18" s="5"/>
      <c r="B18" s="120" t="s">
        <v>14</v>
      </c>
      <c r="C18" s="170"/>
      <c r="D18" s="20"/>
      <c r="E18" s="171" t="s">
        <v>15</v>
      </c>
      <c r="F18" s="172"/>
      <c r="G18" s="173"/>
      <c r="H18" s="20" t="s">
        <v>16</v>
      </c>
      <c r="I18" s="171" t="s">
        <v>17</v>
      </c>
      <c r="J18" s="173"/>
      <c r="K18" s="20"/>
      <c r="L18" s="171" t="s">
        <v>18</v>
      </c>
      <c r="M18" s="173"/>
      <c r="N18" s="20"/>
      <c r="V18" s="4" t="s">
        <v>10</v>
      </c>
    </row>
    <row r="19" spans="1:17" ht="11.25">
      <c r="A19" s="5"/>
      <c r="B19" s="153" t="s">
        <v>19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Q19" s="4" t="s">
        <v>10</v>
      </c>
    </row>
    <row r="20" spans="1:17" ht="12.75" customHeight="1">
      <c r="A20" s="5"/>
      <c r="B20" s="155"/>
      <c r="C20" s="156"/>
      <c r="D20" s="156"/>
      <c r="E20" s="157"/>
      <c r="F20" s="158"/>
      <c r="G20" s="146"/>
      <c r="H20" s="146"/>
      <c r="I20" s="159"/>
      <c r="J20" s="158"/>
      <c r="K20" s="159"/>
      <c r="L20" s="158"/>
      <c r="M20" s="146"/>
      <c r="N20" s="160"/>
      <c r="Q20" s="4" t="s">
        <v>10</v>
      </c>
    </row>
    <row r="21" spans="1:14" ht="11.25">
      <c r="A21" s="5"/>
      <c r="B21" s="161" t="s">
        <v>20</v>
      </c>
      <c r="C21" s="162"/>
      <c r="D21" s="162"/>
      <c r="E21" s="163"/>
      <c r="F21" s="161" t="s">
        <v>21</v>
      </c>
      <c r="G21" s="162"/>
      <c r="H21" s="162"/>
      <c r="I21" s="163"/>
      <c r="J21" s="161" t="s">
        <v>22</v>
      </c>
      <c r="K21" s="163"/>
      <c r="L21" s="161" t="s">
        <v>23</v>
      </c>
      <c r="M21" s="162"/>
      <c r="N21" s="164"/>
    </row>
    <row r="22" spans="1:14" ht="11.25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 ht="11.25">
      <c r="A23" s="5"/>
      <c r="B23" s="6"/>
      <c r="C23" s="6" t="s">
        <v>25</v>
      </c>
      <c r="D23" s="6"/>
      <c r="E23" s="76"/>
      <c r="F23" s="129" t="s">
        <v>26</v>
      </c>
      <c r="G23" s="129"/>
      <c r="H23" s="6"/>
      <c r="I23" s="6"/>
      <c r="J23" s="11"/>
      <c r="K23" s="6"/>
      <c r="L23" s="6"/>
      <c r="M23" s="6"/>
      <c r="N23" s="13"/>
    </row>
    <row r="24" spans="1:14" ht="11.25">
      <c r="A24" s="5"/>
      <c r="B24" s="6" t="s">
        <v>27</v>
      </c>
      <c r="C24" s="6"/>
      <c r="D24" s="22">
        <v>2</v>
      </c>
      <c r="E24" s="76" t="s">
        <v>28</v>
      </c>
      <c r="F24" s="144">
        <v>1600</v>
      </c>
      <c r="G24" s="165"/>
      <c r="H24" s="6" t="s">
        <v>29</v>
      </c>
      <c r="I24" s="6"/>
      <c r="J24" s="11"/>
      <c r="K24" s="6"/>
      <c r="L24" s="6"/>
      <c r="M24" s="166"/>
      <c r="N24" s="167"/>
    </row>
    <row r="25" spans="1:14" ht="11.25">
      <c r="A25" s="5"/>
      <c r="B25" s="6" t="s">
        <v>30</v>
      </c>
      <c r="C25" s="6"/>
      <c r="D25" s="22">
        <v>1</v>
      </c>
      <c r="E25" s="76" t="s">
        <v>28</v>
      </c>
      <c r="F25" s="144">
        <v>1100</v>
      </c>
      <c r="G25" s="165"/>
      <c r="H25" s="6" t="s">
        <v>29</v>
      </c>
      <c r="I25" s="6"/>
      <c r="J25" s="11"/>
      <c r="K25" s="6" t="s">
        <v>31</v>
      </c>
      <c r="L25" s="6"/>
      <c r="M25" s="147">
        <f>D25*F25+D24*F24</f>
        <v>4300</v>
      </c>
      <c r="N25" s="148"/>
    </row>
    <row r="26" spans="1:14" ht="11.25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16" ht="11.25">
      <c r="A27" s="5"/>
      <c r="B27" s="6" t="s">
        <v>5</v>
      </c>
      <c r="C27" s="129" t="s">
        <v>106</v>
      </c>
      <c r="D27" s="129"/>
      <c r="E27" s="129"/>
      <c r="F27" s="76" t="s">
        <v>28</v>
      </c>
      <c r="G27" s="129" t="s">
        <v>107</v>
      </c>
      <c r="H27" s="129"/>
      <c r="I27" s="129"/>
      <c r="J27" s="23"/>
      <c r="K27" s="6" t="s">
        <v>34</v>
      </c>
      <c r="L27" s="6"/>
      <c r="M27" s="6"/>
      <c r="N27" s="24"/>
      <c r="P27" s="25"/>
    </row>
    <row r="28" spans="1:14" ht="11.25">
      <c r="A28" s="5"/>
      <c r="B28" s="6" t="s">
        <v>5</v>
      </c>
      <c r="C28" s="146" t="s">
        <v>107</v>
      </c>
      <c r="D28" s="146"/>
      <c r="E28" s="146"/>
      <c r="F28" s="82" t="s">
        <v>28</v>
      </c>
      <c r="G28" s="146" t="s">
        <v>78</v>
      </c>
      <c r="H28" s="146"/>
      <c r="I28" s="146"/>
      <c r="J28" s="27"/>
      <c r="K28" s="6" t="s">
        <v>34</v>
      </c>
      <c r="L28" s="6"/>
      <c r="M28" s="6"/>
      <c r="N28" s="24"/>
    </row>
    <row r="29" spans="1:14" ht="11.25">
      <c r="A29" s="5"/>
      <c r="B29" s="6" t="s">
        <v>5</v>
      </c>
      <c r="C29" s="129" t="s">
        <v>78</v>
      </c>
      <c r="D29" s="129"/>
      <c r="E29" s="129"/>
      <c r="F29" s="76" t="s">
        <v>28</v>
      </c>
      <c r="G29" s="129" t="s">
        <v>108</v>
      </c>
      <c r="H29" s="129"/>
      <c r="I29" s="129"/>
      <c r="J29" s="23"/>
      <c r="K29" s="6" t="s">
        <v>34</v>
      </c>
      <c r="L29" s="6"/>
      <c r="M29" s="6"/>
      <c r="N29" s="13"/>
    </row>
    <row r="30" spans="1:14" ht="11.25">
      <c r="A30" s="5"/>
      <c r="B30" s="6" t="s">
        <v>5</v>
      </c>
      <c r="C30" s="129" t="s">
        <v>108</v>
      </c>
      <c r="D30" s="129"/>
      <c r="E30" s="129"/>
      <c r="F30" s="76" t="s">
        <v>28</v>
      </c>
      <c r="G30" s="146" t="s">
        <v>109</v>
      </c>
      <c r="H30" s="146"/>
      <c r="I30" s="146"/>
      <c r="J30" s="26"/>
      <c r="K30" s="6" t="s">
        <v>34</v>
      </c>
      <c r="L30" s="6"/>
      <c r="M30" s="6"/>
      <c r="N30" s="13"/>
    </row>
    <row r="31" spans="1:14" ht="11.25">
      <c r="A31" s="5"/>
      <c r="B31" s="6" t="s">
        <v>5</v>
      </c>
      <c r="C31" s="146" t="s">
        <v>109</v>
      </c>
      <c r="D31" s="146"/>
      <c r="E31" s="146"/>
      <c r="F31" s="76" t="s">
        <v>28</v>
      </c>
      <c r="G31" s="146" t="s">
        <v>110</v>
      </c>
      <c r="H31" s="146"/>
      <c r="I31" s="146"/>
      <c r="J31" s="26"/>
      <c r="K31" s="6" t="s">
        <v>34</v>
      </c>
      <c r="L31" s="6"/>
      <c r="M31" s="6"/>
      <c r="N31" s="13"/>
    </row>
    <row r="32" spans="1:14" ht="11.25">
      <c r="A32" s="5"/>
      <c r="B32" s="6" t="s">
        <v>5</v>
      </c>
      <c r="C32" s="146" t="s">
        <v>110</v>
      </c>
      <c r="D32" s="146"/>
      <c r="E32" s="146"/>
      <c r="F32" s="76" t="s">
        <v>28</v>
      </c>
      <c r="G32" s="129" t="s">
        <v>111</v>
      </c>
      <c r="H32" s="129"/>
      <c r="I32" s="129"/>
      <c r="J32" s="26"/>
      <c r="K32" s="6" t="s">
        <v>34</v>
      </c>
      <c r="L32" s="6"/>
      <c r="M32" s="6"/>
      <c r="N32" s="13"/>
    </row>
    <row r="33" spans="1:14" ht="11.25">
      <c r="A33" s="5"/>
      <c r="B33" s="6" t="s">
        <v>5</v>
      </c>
      <c r="C33" s="129" t="s">
        <v>111</v>
      </c>
      <c r="D33" s="129"/>
      <c r="E33" s="129"/>
      <c r="F33" s="76" t="s">
        <v>28</v>
      </c>
      <c r="G33" s="146" t="s">
        <v>112</v>
      </c>
      <c r="H33" s="146"/>
      <c r="I33" s="146"/>
      <c r="J33" s="26"/>
      <c r="K33" s="6" t="s">
        <v>34</v>
      </c>
      <c r="L33" s="6"/>
      <c r="M33" s="6"/>
      <c r="N33" s="13"/>
    </row>
    <row r="34" spans="1:14" ht="11.25">
      <c r="A34" s="5"/>
      <c r="B34" s="6" t="s">
        <v>5</v>
      </c>
      <c r="C34" s="146" t="s">
        <v>112</v>
      </c>
      <c r="D34" s="146"/>
      <c r="E34" s="146"/>
      <c r="F34" s="76" t="s">
        <v>28</v>
      </c>
      <c r="G34" s="129" t="s">
        <v>106</v>
      </c>
      <c r="H34" s="129"/>
      <c r="I34" s="129"/>
      <c r="J34" s="27"/>
      <c r="K34" s="6" t="s">
        <v>34</v>
      </c>
      <c r="L34" s="6"/>
      <c r="M34" s="6"/>
      <c r="N34" s="13"/>
    </row>
    <row r="35" spans="1:14" ht="11.25">
      <c r="A35" s="5"/>
      <c r="B35" s="6"/>
      <c r="C35" s="120"/>
      <c r="D35" s="120"/>
      <c r="E35" s="120"/>
      <c r="F35" s="76" t="s">
        <v>28</v>
      </c>
      <c r="G35" s="120"/>
      <c r="H35" s="120"/>
      <c r="I35" s="120"/>
      <c r="J35" s="28">
        <f>SUM(J27:J34)</f>
        <v>0</v>
      </c>
      <c r="K35" s="6"/>
      <c r="L35" s="6"/>
      <c r="M35" s="29"/>
      <c r="N35" s="30"/>
    </row>
    <row r="36" spans="1:14" ht="11.25">
      <c r="A36" s="5"/>
      <c r="B36" s="6"/>
      <c r="C36" s="6"/>
      <c r="D36" s="6"/>
      <c r="E36" s="6"/>
      <c r="F36" s="6"/>
      <c r="G36" s="6"/>
      <c r="H36" s="120" t="s">
        <v>35</v>
      </c>
      <c r="I36" s="120"/>
      <c r="J36" s="31">
        <v>1.3</v>
      </c>
      <c r="K36" s="6"/>
      <c r="L36" s="80"/>
      <c r="M36" s="147">
        <f>M25</f>
        <v>4300</v>
      </c>
      <c r="N36" s="148"/>
    </row>
    <row r="37" spans="1:18" ht="11.25">
      <c r="A37" s="5"/>
      <c r="B37" s="6" t="s">
        <v>36</v>
      </c>
      <c r="C37" s="6"/>
      <c r="D37" s="6"/>
      <c r="E37" s="6"/>
      <c r="F37" s="6"/>
      <c r="G37" s="6"/>
      <c r="H37" s="76"/>
      <c r="I37" s="76"/>
      <c r="J37" s="31"/>
      <c r="K37" s="6"/>
      <c r="L37" s="78" t="s">
        <v>37</v>
      </c>
      <c r="M37" s="149">
        <v>0</v>
      </c>
      <c r="N37" s="150"/>
      <c r="R37" s="4" t="s">
        <v>38</v>
      </c>
    </row>
    <row r="38" spans="1:17" ht="11.25">
      <c r="A38" s="5"/>
      <c r="B38" s="6"/>
      <c r="C38" s="6"/>
      <c r="D38" s="6"/>
      <c r="E38" s="6"/>
      <c r="F38" s="6"/>
      <c r="G38" s="151"/>
      <c r="H38" s="151"/>
      <c r="I38" s="151"/>
      <c r="J38" s="151"/>
      <c r="K38" s="151" t="s">
        <v>39</v>
      </c>
      <c r="L38" s="152"/>
      <c r="M38" s="149"/>
      <c r="N38" s="150"/>
      <c r="P38" s="120"/>
      <c r="Q38" s="120"/>
    </row>
    <row r="39" spans="1:17" ht="11.25">
      <c r="A39" s="5"/>
      <c r="B39" s="35"/>
      <c r="C39" s="36" t="s">
        <v>40</v>
      </c>
      <c r="D39" s="37"/>
      <c r="E39" s="37"/>
      <c r="F39" s="37"/>
      <c r="G39" s="38"/>
      <c r="H39" s="39"/>
      <c r="I39" s="39"/>
      <c r="J39" s="40"/>
      <c r="K39" s="40"/>
      <c r="L39" s="78" t="s">
        <v>32</v>
      </c>
      <c r="M39" s="144">
        <f>J35*J36</f>
        <v>0</v>
      </c>
      <c r="N39" s="145"/>
      <c r="P39" s="41"/>
      <c r="Q39" s="6"/>
    </row>
    <row r="40" spans="1:17" ht="11.25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78" t="s">
        <v>41</v>
      </c>
      <c r="M40" s="144">
        <v>0</v>
      </c>
      <c r="N40" s="145"/>
      <c r="P40" s="41"/>
      <c r="Q40" s="6"/>
    </row>
    <row r="41" spans="1:17" ht="11.25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78" t="s">
        <v>42</v>
      </c>
      <c r="M41" s="144">
        <v>0</v>
      </c>
      <c r="N41" s="145"/>
      <c r="P41" s="41"/>
      <c r="Q41" s="6"/>
    </row>
    <row r="42" spans="1:17" ht="11.25">
      <c r="A42" s="5"/>
      <c r="B42" s="42" t="s">
        <v>43</v>
      </c>
      <c r="C42" s="6"/>
      <c r="D42" s="6"/>
      <c r="E42" s="80"/>
      <c r="F42" s="142">
        <v>0</v>
      </c>
      <c r="G42" s="143"/>
      <c r="H42" s="78"/>
      <c r="I42" s="78"/>
      <c r="J42" s="78"/>
      <c r="K42" s="6" t="s">
        <v>44</v>
      </c>
      <c r="L42" s="80"/>
      <c r="M42" s="138">
        <f>SUM(M36+M38+M39)+M40+M41</f>
        <v>4300</v>
      </c>
      <c r="N42" s="139"/>
      <c r="O42" s="44"/>
      <c r="P42" s="41"/>
      <c r="Q42" s="11"/>
    </row>
    <row r="43" spans="1:17" ht="11.25">
      <c r="A43" s="5"/>
      <c r="B43" s="42" t="s">
        <v>45</v>
      </c>
      <c r="C43" s="6"/>
      <c r="D43" s="6"/>
      <c r="E43" s="80"/>
      <c r="F43" s="136">
        <v>0</v>
      </c>
      <c r="G43" s="137"/>
      <c r="H43" s="78"/>
      <c r="I43" s="78"/>
      <c r="J43" s="78"/>
      <c r="K43" s="6" t="s">
        <v>46</v>
      </c>
      <c r="L43" s="80"/>
      <c r="M43" s="138"/>
      <c r="N43" s="139"/>
      <c r="P43" s="41"/>
      <c r="Q43" s="11"/>
    </row>
    <row r="44" spans="1:17" ht="11.25">
      <c r="A44" s="5"/>
      <c r="B44" s="42" t="s">
        <v>47</v>
      </c>
      <c r="C44" s="6"/>
      <c r="D44" s="6"/>
      <c r="E44" s="80"/>
      <c r="F44" s="140">
        <f>F42+F43</f>
        <v>0</v>
      </c>
      <c r="G44" s="141"/>
      <c r="H44" s="78"/>
      <c r="I44" s="78"/>
      <c r="J44" s="78"/>
      <c r="K44" s="6"/>
      <c r="L44" s="80"/>
      <c r="M44" s="45"/>
      <c r="N44" s="46"/>
      <c r="P44" s="41"/>
      <c r="Q44" s="47"/>
    </row>
    <row r="45" spans="1:17" ht="11.25">
      <c r="A45" s="5"/>
      <c r="B45" s="42" t="s">
        <v>48</v>
      </c>
      <c r="C45" s="6"/>
      <c r="D45" s="6"/>
      <c r="E45" s="80"/>
      <c r="F45" s="136">
        <v>0</v>
      </c>
      <c r="G45" s="137"/>
      <c r="H45" s="78"/>
      <c r="I45" s="78"/>
      <c r="J45" s="78"/>
      <c r="K45" s="6"/>
      <c r="L45" s="80"/>
      <c r="M45" s="45"/>
      <c r="N45" s="46"/>
      <c r="P45" s="41"/>
      <c r="Q45" s="11"/>
    </row>
    <row r="46" spans="1:17" ht="11.25">
      <c r="A46" s="5"/>
      <c r="B46" s="42" t="s">
        <v>47</v>
      </c>
      <c r="C46" s="6"/>
      <c r="D46" s="6"/>
      <c r="E46" s="80"/>
      <c r="F46" s="140">
        <f>F44+F45</f>
        <v>0</v>
      </c>
      <c r="G46" s="141"/>
      <c r="H46" s="78"/>
      <c r="I46" s="78"/>
      <c r="J46" s="78"/>
      <c r="K46" s="6"/>
      <c r="L46" s="80"/>
      <c r="M46" s="45"/>
      <c r="N46" s="46"/>
      <c r="P46" s="41"/>
      <c r="Q46" s="11"/>
    </row>
    <row r="47" spans="1:17" ht="11.25">
      <c r="A47" s="5"/>
      <c r="B47" s="42" t="s">
        <v>32</v>
      </c>
      <c r="C47" s="6"/>
      <c r="D47" s="6"/>
      <c r="E47" s="80"/>
      <c r="F47" s="142">
        <v>0</v>
      </c>
      <c r="G47" s="143"/>
      <c r="H47" s="6"/>
      <c r="I47" s="35" t="s">
        <v>49</v>
      </c>
      <c r="J47" s="37"/>
      <c r="K47" s="37"/>
      <c r="L47" s="37"/>
      <c r="M47" s="37"/>
      <c r="N47" s="48"/>
      <c r="P47" s="41"/>
      <c r="Q47" s="11"/>
    </row>
    <row r="48" spans="1:17" ht="11.25">
      <c r="A48" s="5"/>
      <c r="B48" s="42" t="s">
        <v>50</v>
      </c>
      <c r="C48" s="6"/>
      <c r="D48" s="6"/>
      <c r="E48" s="80"/>
      <c r="F48" s="136">
        <v>0</v>
      </c>
      <c r="G48" s="137"/>
      <c r="H48" s="6"/>
      <c r="I48" s="49"/>
      <c r="J48" s="50"/>
      <c r="K48" s="50"/>
      <c r="L48" s="50"/>
      <c r="M48" s="50"/>
      <c r="N48" s="51"/>
      <c r="P48" s="6"/>
      <c r="Q48" s="6"/>
    </row>
    <row r="49" spans="1:17" ht="11.25">
      <c r="A49" s="5"/>
      <c r="B49" s="42" t="s">
        <v>42</v>
      </c>
      <c r="C49" s="6"/>
      <c r="D49" s="6"/>
      <c r="E49" s="80" t="s">
        <v>51</v>
      </c>
      <c r="F49" s="136">
        <v>0</v>
      </c>
      <c r="G49" s="137"/>
      <c r="H49" s="6"/>
      <c r="I49" s="49"/>
      <c r="J49" s="50"/>
      <c r="K49" s="50"/>
      <c r="L49" s="50"/>
      <c r="M49" s="50"/>
      <c r="N49" s="51"/>
      <c r="P49" s="6"/>
      <c r="Q49" s="6"/>
    </row>
    <row r="50" spans="1:17" ht="11.25">
      <c r="A50" s="5"/>
      <c r="B50" s="42" t="s">
        <v>52</v>
      </c>
      <c r="C50" s="6"/>
      <c r="D50" s="6"/>
      <c r="E50" s="80"/>
      <c r="F50" s="136">
        <v>0</v>
      </c>
      <c r="G50" s="137"/>
      <c r="H50" s="52"/>
      <c r="I50" s="49"/>
      <c r="J50" s="50"/>
      <c r="K50" s="50"/>
      <c r="L50" s="50"/>
      <c r="M50" s="50"/>
      <c r="N50" s="51"/>
      <c r="P50" s="120"/>
      <c r="Q50" s="120"/>
    </row>
    <row r="51" spans="1:17" ht="11.25">
      <c r="A51" s="5"/>
      <c r="B51" s="42" t="s">
        <v>46</v>
      </c>
      <c r="C51" s="6"/>
      <c r="D51" s="6"/>
      <c r="E51" s="80"/>
      <c r="F51" s="121">
        <v>0</v>
      </c>
      <c r="G51" s="122"/>
      <c r="H51" s="6"/>
      <c r="I51" s="49"/>
      <c r="J51" s="50"/>
      <c r="K51" s="50"/>
      <c r="L51" s="50"/>
      <c r="M51" s="50"/>
      <c r="N51" s="51"/>
      <c r="P51" s="41"/>
      <c r="Q51" s="6"/>
    </row>
    <row r="52" spans="1:17" ht="11.25">
      <c r="A52" s="5"/>
      <c r="B52" s="42" t="s">
        <v>53</v>
      </c>
      <c r="C52" s="6"/>
      <c r="D52" s="6"/>
      <c r="E52" s="80"/>
      <c r="F52" s="123">
        <f>+M42-F51</f>
        <v>4300</v>
      </c>
      <c r="G52" s="124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47</v>
      </c>
      <c r="C53" s="26"/>
      <c r="D53" s="26"/>
      <c r="E53" s="56"/>
      <c r="F53" s="125">
        <f>+F51+F52</f>
        <v>4300</v>
      </c>
      <c r="G53" s="126"/>
      <c r="H53" s="6"/>
      <c r="I53" s="57"/>
      <c r="J53" s="27"/>
      <c r="K53" s="27"/>
      <c r="L53" s="27"/>
      <c r="M53" s="27"/>
      <c r="N53" s="54"/>
      <c r="P53" s="41"/>
      <c r="Q53" s="11"/>
    </row>
    <row r="54" spans="1:17" ht="11.25">
      <c r="A54" s="5"/>
      <c r="B54" s="120" t="s">
        <v>54</v>
      </c>
      <c r="C54" s="120"/>
      <c r="D54" s="120"/>
      <c r="E54" s="120"/>
      <c r="F54" s="120"/>
      <c r="G54" s="120"/>
      <c r="H54" s="6"/>
      <c r="I54" s="120" t="s">
        <v>55</v>
      </c>
      <c r="J54" s="120"/>
      <c r="K54" s="120"/>
      <c r="L54" s="120"/>
      <c r="M54" s="120"/>
      <c r="N54" s="170"/>
      <c r="P54" s="41"/>
      <c r="Q54" s="11"/>
    </row>
    <row r="55" spans="1:17" ht="1.5" customHeight="1">
      <c r="A55" s="5"/>
      <c r="B55" s="76"/>
      <c r="C55" s="76"/>
      <c r="D55" s="76"/>
      <c r="E55" s="76"/>
      <c r="F55" s="76"/>
      <c r="G55" s="76"/>
      <c r="H55" s="6"/>
      <c r="I55" s="76"/>
      <c r="J55" s="76"/>
      <c r="K55" s="76"/>
      <c r="L55" s="76"/>
      <c r="M55" s="76"/>
      <c r="N55" s="77"/>
      <c r="P55" s="41"/>
      <c r="Q55" s="11"/>
    </row>
    <row r="56" spans="1:17" ht="11.25" customHeight="1" hidden="1">
      <c r="A56" s="5"/>
      <c r="B56" s="120"/>
      <c r="C56" s="120"/>
      <c r="D56" s="120"/>
      <c r="E56" s="120"/>
      <c r="F56" s="120"/>
      <c r="G56" s="120"/>
      <c r="H56" s="6"/>
      <c r="I56" s="6"/>
      <c r="J56" s="6"/>
      <c r="K56" s="6"/>
      <c r="L56" s="6"/>
      <c r="M56" s="6"/>
      <c r="N56" s="13"/>
      <c r="P56" s="41"/>
      <c r="Q56" s="11"/>
    </row>
    <row r="57" spans="1:17" ht="16.5" customHeight="1">
      <c r="A57" s="5"/>
      <c r="B57" s="129" t="s">
        <v>56</v>
      </c>
      <c r="C57" s="129"/>
      <c r="D57" s="129"/>
      <c r="E57" s="129"/>
      <c r="F57" s="129"/>
      <c r="G57" s="129"/>
      <c r="H57" s="6"/>
      <c r="I57" s="129" t="s">
        <v>116</v>
      </c>
      <c r="J57" s="129"/>
      <c r="K57" s="129"/>
      <c r="L57" s="129"/>
      <c r="M57" s="129"/>
      <c r="N57" s="130"/>
      <c r="P57" s="41"/>
      <c r="Q57" s="11"/>
    </row>
    <row r="58" spans="1:17" ht="11.25">
      <c r="A58" s="5"/>
      <c r="B58" s="120" t="s">
        <v>58</v>
      </c>
      <c r="C58" s="120"/>
      <c r="D58" s="120"/>
      <c r="E58" s="120"/>
      <c r="F58" s="120"/>
      <c r="G58" s="120"/>
      <c r="H58" s="6"/>
      <c r="I58" s="120" t="s">
        <v>58</v>
      </c>
      <c r="J58" s="120"/>
      <c r="K58" s="120"/>
      <c r="L58" s="120"/>
      <c r="M58" s="120"/>
      <c r="N58" s="170"/>
      <c r="P58" s="6"/>
      <c r="Q58" s="6"/>
    </row>
    <row r="59" spans="1:17" ht="26.25" customHeight="1">
      <c r="A59" s="5"/>
      <c r="B59" s="133" t="s">
        <v>59</v>
      </c>
      <c r="C59" s="133"/>
      <c r="D59" s="133"/>
      <c r="E59" s="133"/>
      <c r="F59" s="133"/>
      <c r="G59" s="133"/>
      <c r="H59" s="6"/>
      <c r="I59" s="134" t="s">
        <v>114</v>
      </c>
      <c r="J59" s="134"/>
      <c r="K59" s="134"/>
      <c r="L59" s="134"/>
      <c r="M59" s="134"/>
      <c r="N59" s="135"/>
      <c r="P59" s="6"/>
      <c r="Q59" s="6"/>
    </row>
    <row r="60" spans="1:17" ht="2.25" customHeight="1">
      <c r="A60" s="5"/>
      <c r="B60" s="120" t="s">
        <v>61</v>
      </c>
      <c r="C60" s="120"/>
      <c r="D60" s="120"/>
      <c r="E60" s="120"/>
      <c r="F60" s="120"/>
      <c r="G60" s="120"/>
      <c r="H60" s="6"/>
      <c r="I60" s="127"/>
      <c r="J60" s="127"/>
      <c r="K60" s="127"/>
      <c r="L60" s="127"/>
      <c r="M60" s="127"/>
      <c r="N60" s="128"/>
      <c r="P60" s="6"/>
      <c r="Q60" s="6"/>
    </row>
    <row r="61" spans="1:17" ht="0.7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62</v>
      </c>
      <c r="J62" s="60">
        <v>7862</v>
      </c>
      <c r="K62" s="60"/>
      <c r="L62" s="61"/>
      <c r="M62" s="62"/>
      <c r="N62" s="63"/>
      <c r="P62" s="6"/>
      <c r="Q62" s="6"/>
    </row>
    <row r="63" spans="14:17" ht="36" customHeight="1">
      <c r="N63" s="4" t="s">
        <v>63</v>
      </c>
      <c r="P63" s="6"/>
      <c r="Q63" s="6"/>
    </row>
    <row r="64" spans="16:17" ht="11.25">
      <c r="P64" s="6"/>
      <c r="Q64" s="6"/>
    </row>
    <row r="65" spans="16:17" ht="11.25">
      <c r="P65" s="6"/>
      <c r="Q65" s="6"/>
    </row>
    <row r="66" spans="16:17" ht="11.25">
      <c r="P66" s="6"/>
      <c r="Q66" s="6"/>
    </row>
    <row r="67" spans="16:17" ht="11.25">
      <c r="P67" s="6"/>
      <c r="Q67" s="6"/>
    </row>
    <row r="68" spans="16:17" ht="11.25">
      <c r="P68" s="6"/>
      <c r="Q68" s="6"/>
    </row>
    <row r="69" spans="16:17" ht="11.25">
      <c r="P69" s="6"/>
      <c r="Q69" s="6"/>
    </row>
    <row r="70" spans="16:17" ht="11.25">
      <c r="P70" s="6"/>
      <c r="Q70" s="6"/>
    </row>
    <row r="71" spans="16:17" ht="11.25">
      <c r="P71" s="6"/>
      <c r="Q71" s="6"/>
    </row>
    <row r="72" spans="16:17" ht="11.25">
      <c r="P72" s="6"/>
      <c r="Q72" s="6"/>
    </row>
    <row r="73" spans="16:17" ht="11.25">
      <c r="P73" s="6"/>
      <c r="Q73" s="6"/>
    </row>
    <row r="74" spans="16:17" ht="11.25">
      <c r="P74" s="6"/>
      <c r="Q74" s="6"/>
    </row>
  </sheetData>
  <sheetProtection/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ESCRITORIO27</cp:lastModifiedBy>
  <cp:lastPrinted>2017-02-10T16:09:47Z</cp:lastPrinted>
  <dcterms:created xsi:type="dcterms:W3CDTF">2017-01-17T20:06:17Z</dcterms:created>
  <dcterms:modified xsi:type="dcterms:W3CDTF">2017-03-02T15:36:39Z</dcterms:modified>
  <cp:category/>
  <cp:version/>
  <cp:contentType/>
  <cp:contentStatus/>
</cp:coreProperties>
</file>