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Respaldo Neidy\Escritorio\ASIGNACION DE VIATICOS\VIATICOS 2018\"/>
    </mc:Choice>
  </mc:AlternateContent>
  <bookViews>
    <workbookView xWindow="0" yWindow="0" windowWidth="20490" windowHeight="7755" activeTab="7"/>
  </bookViews>
  <sheets>
    <sheet name="LORC 17" sheetId="19" r:id="rId1"/>
    <sheet name="BIMO 16" sheetId="18" r:id="rId2"/>
    <sheet name="LMF 15" sheetId="17" r:id="rId3"/>
    <sheet name="AFO 14" sheetId="16" r:id="rId4"/>
    <sheet name="LGCP 13" sheetId="15" r:id="rId5"/>
    <sheet name="JAAG 12" sheetId="13" r:id="rId6"/>
    <sheet name="ASM 11" sheetId="12" r:id="rId7"/>
    <sheet name="RRC 10" sheetId="11" r:id="rId8"/>
    <sheet name="LGCP 9" sheetId="10" r:id="rId9"/>
    <sheet name="LMF 8" sheetId="9" r:id="rId10"/>
    <sheet name="JAAG 7" sheetId="8" r:id="rId11"/>
    <sheet name="AZC 6" sheetId="7" r:id="rId12"/>
    <sheet name="JFM 5" sheetId="5" r:id="rId13"/>
    <sheet name="MCH 4" sheetId="4" r:id="rId14"/>
    <sheet name="MAMT 3" sheetId="3" r:id="rId15"/>
    <sheet name="FJDDUDV 2" sheetId="2" r:id="rId16"/>
    <sheet name="LGB 1" sheetId="1" r:id="rId17"/>
  </sheets>
  <definedNames>
    <definedName name="_xlnm.Print_Area" localSheetId="3">'AFO 14'!$B$1:$N$66</definedName>
    <definedName name="_xlnm.Print_Area" localSheetId="6">'ASM 11'!$B$1:$N$66</definedName>
    <definedName name="_xlnm.Print_Area" localSheetId="11">'AZC 6'!$B$1:$N$66</definedName>
    <definedName name="_xlnm.Print_Area" localSheetId="1">'BIMO 16'!$B$1:$N$66</definedName>
    <definedName name="_xlnm.Print_Area" localSheetId="15">'FJDDUDV 2'!$B$1:$N$66</definedName>
    <definedName name="_xlnm.Print_Area" localSheetId="5">'JAAG 12'!$B$1:$N$66</definedName>
    <definedName name="_xlnm.Print_Area" localSheetId="10">'JAAG 7'!$B$1:$N$66</definedName>
    <definedName name="_xlnm.Print_Area" localSheetId="12">'JFM 5'!$B$1:$N$66</definedName>
    <definedName name="_xlnm.Print_Area" localSheetId="16">'LGB 1'!$B$1:$N$66</definedName>
    <definedName name="_xlnm.Print_Area" localSheetId="4">'LGCP 13'!$B$1:$N$66</definedName>
    <definedName name="_xlnm.Print_Area" localSheetId="8">'LGCP 9'!$B$1:$N$66</definedName>
    <definedName name="_xlnm.Print_Area" localSheetId="2">'LMF 15'!$B$1:$N$66</definedName>
    <definedName name="_xlnm.Print_Area" localSheetId="9">'LMF 8'!$B$1:$N$66</definedName>
    <definedName name="_xlnm.Print_Area" localSheetId="0">'LORC 17'!$B$1:$N$66</definedName>
    <definedName name="_xlnm.Print_Area" localSheetId="14">'MAMT 3'!$B$1:$N$66</definedName>
    <definedName name="_xlnm.Print_Area" localSheetId="13">'MCH 4'!$B$1:$N$66</definedName>
    <definedName name="_xlnm.Print_Area" localSheetId="7">'RRC 10'!$B$1:$N$66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9" l="1"/>
  <c r="F50" i="19" s="1"/>
  <c r="F55" i="19" s="1"/>
  <c r="J39" i="19"/>
  <c r="M43" i="19" s="1"/>
  <c r="M25" i="19"/>
  <c r="M40" i="19" s="1"/>
  <c r="M46" i="19" l="1"/>
  <c r="F56" i="19" s="1"/>
  <c r="F57" i="19" s="1"/>
  <c r="F48" i="18"/>
  <c r="F50" i="18" s="1"/>
  <c r="F55" i="18" s="1"/>
  <c r="J39" i="18"/>
  <c r="M43" i="18" s="1"/>
  <c r="M25" i="18"/>
  <c r="M40" i="18" s="1"/>
  <c r="M9" i="19" l="1"/>
  <c r="B11" i="19" s="1"/>
  <c r="M46" i="18"/>
  <c r="F56" i="18" s="1"/>
  <c r="F57" i="18" s="1"/>
  <c r="F48" i="17"/>
  <c r="F50" i="17" s="1"/>
  <c r="F55" i="17" s="1"/>
  <c r="J39" i="17"/>
  <c r="M43" i="17" s="1"/>
  <c r="M25" i="17"/>
  <c r="M40" i="17" s="1"/>
  <c r="F48" i="16"/>
  <c r="F50" i="16" s="1"/>
  <c r="F55" i="16" s="1"/>
  <c r="J39" i="16"/>
  <c r="M43" i="16" s="1"/>
  <c r="M25" i="16"/>
  <c r="M40" i="16" s="1"/>
  <c r="F48" i="15"/>
  <c r="F50" i="15" s="1"/>
  <c r="F55" i="15" s="1"/>
  <c r="J39" i="15"/>
  <c r="M43" i="15" s="1"/>
  <c r="M25" i="15"/>
  <c r="M40" i="15" s="1"/>
  <c r="F48" i="13"/>
  <c r="F50" i="13" s="1"/>
  <c r="F55" i="13" s="1"/>
  <c r="J39" i="13"/>
  <c r="M43" i="13" s="1"/>
  <c r="M25" i="13"/>
  <c r="M40" i="13" s="1"/>
  <c r="M9" i="18" l="1"/>
  <c r="B11" i="18" s="1"/>
  <c r="M46" i="17"/>
  <c r="M9" i="17" s="1"/>
  <c r="B11" i="17" s="1"/>
  <c r="M46" i="15"/>
  <c r="M9" i="15" s="1"/>
  <c r="B11" i="15" s="1"/>
  <c r="M46" i="16"/>
  <c r="F56" i="16" s="1"/>
  <c r="F57" i="16" s="1"/>
  <c r="M46" i="13"/>
  <c r="M9" i="13" s="1"/>
  <c r="B11" i="13" s="1"/>
  <c r="F48" i="12"/>
  <c r="F50" i="12" s="1"/>
  <c r="F55" i="12" s="1"/>
  <c r="J39" i="12"/>
  <c r="M43" i="12" s="1"/>
  <c r="M25" i="12"/>
  <c r="M40" i="12" s="1"/>
  <c r="F56" i="15" l="1"/>
  <c r="F57" i="15" s="1"/>
  <c r="F56" i="17"/>
  <c r="F57" i="17" s="1"/>
  <c r="M9" i="16"/>
  <c r="B11" i="16" s="1"/>
  <c r="F56" i="13"/>
  <c r="F57" i="13" s="1"/>
  <c r="M46" i="12"/>
  <c r="F56" i="12" s="1"/>
  <c r="F57" i="12" s="1"/>
  <c r="M9" i="12" l="1"/>
  <c r="B11" i="12" s="1"/>
  <c r="M42" i="11" l="1"/>
  <c r="F48" i="11" l="1"/>
  <c r="F50" i="11" s="1"/>
  <c r="F55" i="11" s="1"/>
  <c r="J39" i="11"/>
  <c r="M43" i="11" s="1"/>
  <c r="M25" i="11"/>
  <c r="M40" i="11" s="1"/>
  <c r="M46" i="11" l="1"/>
  <c r="F56" i="11" s="1"/>
  <c r="F57" i="11" s="1"/>
  <c r="F48" i="10"/>
  <c r="F50" i="10" s="1"/>
  <c r="F55" i="10" s="1"/>
  <c r="J39" i="10"/>
  <c r="M43" i="10" s="1"/>
  <c r="M25" i="10"/>
  <c r="M40" i="10" s="1"/>
  <c r="F48" i="9"/>
  <c r="F50" i="9" s="1"/>
  <c r="F55" i="9" s="1"/>
  <c r="J39" i="9"/>
  <c r="M43" i="9" s="1"/>
  <c r="M25" i="9"/>
  <c r="M40" i="9" s="1"/>
  <c r="M42" i="8"/>
  <c r="F48" i="8"/>
  <c r="F50" i="8" s="1"/>
  <c r="F55" i="8" s="1"/>
  <c r="J39" i="8"/>
  <c r="M43" i="8" s="1"/>
  <c r="M25" i="8"/>
  <c r="M40" i="8" s="1"/>
  <c r="F48" i="7"/>
  <c r="F50" i="7" s="1"/>
  <c r="F55" i="7" s="1"/>
  <c r="M42" i="7"/>
  <c r="J39" i="7"/>
  <c r="M43" i="7" s="1"/>
  <c r="M25" i="7"/>
  <c r="M40" i="7" s="1"/>
  <c r="F48" i="5"/>
  <c r="F50" i="5" s="1"/>
  <c r="F55" i="5" s="1"/>
  <c r="J39" i="5"/>
  <c r="M43" i="5" s="1"/>
  <c r="M25" i="5"/>
  <c r="M40" i="5" s="1"/>
  <c r="F48" i="4"/>
  <c r="F50" i="4" s="1"/>
  <c r="F55" i="4" s="1"/>
  <c r="J39" i="4"/>
  <c r="M43" i="4" s="1"/>
  <c r="M25" i="4"/>
  <c r="M40" i="4" s="1"/>
  <c r="F48" i="3"/>
  <c r="F50" i="3" s="1"/>
  <c r="F55" i="3" s="1"/>
  <c r="J39" i="3"/>
  <c r="M43" i="3" s="1"/>
  <c r="M25" i="3"/>
  <c r="M40" i="3" s="1"/>
  <c r="M45" i="2"/>
  <c r="M42" i="2"/>
  <c r="F48" i="2"/>
  <c r="F50" i="2" s="1"/>
  <c r="F55" i="2" s="1"/>
  <c r="J39" i="2"/>
  <c r="M43" i="2" s="1"/>
  <c r="M25" i="2"/>
  <c r="M40" i="2" s="1"/>
  <c r="M42" i="1"/>
  <c r="F48" i="1"/>
  <c r="F50" i="1" s="1"/>
  <c r="F55" i="1" s="1"/>
  <c r="J39" i="1"/>
  <c r="M43" i="1" s="1"/>
  <c r="M25" i="1"/>
  <c r="M40" i="1" s="1"/>
  <c r="M9" i="11" l="1"/>
  <c r="B11" i="11" s="1"/>
  <c r="M46" i="10"/>
  <c r="F56" i="10" s="1"/>
  <c r="F57" i="10" s="1"/>
  <c r="M46" i="9"/>
  <c r="F56" i="9" s="1"/>
  <c r="F57" i="9" s="1"/>
  <c r="M46" i="5"/>
  <c r="F56" i="5" s="1"/>
  <c r="F57" i="5" s="1"/>
  <c r="M46" i="8"/>
  <c r="F56" i="8" s="1"/>
  <c r="F57" i="8" s="1"/>
  <c r="M46" i="7"/>
  <c r="F56" i="7" s="1"/>
  <c r="F57" i="7" s="1"/>
  <c r="M46" i="4"/>
  <c r="F56" i="4" s="1"/>
  <c r="F57" i="4" s="1"/>
  <c r="M46" i="3"/>
  <c r="M9" i="3" s="1"/>
  <c r="B11" i="3" s="1"/>
  <c r="M46" i="2"/>
  <c r="F56" i="2" s="1"/>
  <c r="F57" i="2" s="1"/>
  <c r="M46" i="1"/>
  <c r="F56" i="1" s="1"/>
  <c r="F57" i="1" s="1"/>
  <c r="M9" i="10" l="1"/>
  <c r="B11" i="10" s="1"/>
  <c r="M9" i="5"/>
  <c r="B11" i="5" s="1"/>
  <c r="M9" i="9"/>
  <c r="B11" i="9" s="1"/>
  <c r="M9" i="8"/>
  <c r="B11" i="8" s="1"/>
  <c r="M9" i="7"/>
  <c r="B11" i="7" s="1"/>
  <c r="M9" i="4"/>
  <c r="B11" i="4" s="1"/>
  <c r="M9" i="2"/>
  <c r="B11" i="2" s="1"/>
  <c r="F56" i="3"/>
  <c r="F57" i="3" s="1"/>
  <c r="M9" i="1"/>
  <c r="B11" i="1" s="1"/>
</calcChain>
</file>

<file path=xl/sharedStrings.xml><?xml version="1.0" encoding="utf-8"?>
<sst xmlns="http://schemas.openxmlformats.org/spreadsheetml/2006/main" count="2048" uniqueCount="137">
  <si>
    <t>FOLIO</t>
  </si>
  <si>
    <t>ICAI-DA-F-04</t>
  </si>
  <si>
    <t>.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</si>
  <si>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</si>
  <si>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</si>
  <si>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</si>
  <si>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</si>
  <si>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</si>
  <si>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viáticos en comisión conferida para   - - - - - - - -- - - - - - - - - - - - - - - - - - - - - - - - - - - - - - - - - - - </t>
  </si>
  <si>
    <t xml:space="preserve">  </t>
  </si>
  <si>
    <t xml:space="preserve"> </t>
  </si>
  <si>
    <t xml:space="preserve">durante los días del </t>
  </si>
  <si>
    <t xml:space="preserve">AL 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</si>
  <si>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</si>
  <si>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</si>
  <si>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</si>
  <si>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</si>
  <si>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</si>
  <si>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</si>
  <si>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DATOS DEL VEHÍCULO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</si>
  <si>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</si>
  <si>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</si>
  <si>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</si>
  <si>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</si>
  <si>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</si>
  <si>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</si>
  <si>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</si>
  <si>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</si>
  <si>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</si>
  <si>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>Diarios</t>
  </si>
  <si>
    <t>Sin Pernoctar</t>
  </si>
  <si>
    <t xml:space="preserve">Total.         </t>
  </si>
  <si>
    <t>Combustible</t>
  </si>
  <si>
    <t xml:space="preserve">SALTILLO </t>
  </si>
  <si>
    <t xml:space="preserve">MUZQUIZ </t>
  </si>
  <si>
    <t>Km..</t>
  </si>
  <si>
    <t xml:space="preserve">TRANSITO LOCAL </t>
  </si>
  <si>
    <t>factor</t>
  </si>
  <si>
    <t xml:space="preserve">Depreciación de automóvil por kilómetro p/vehículos particulares </t>
  </si>
  <si>
    <t>Tipo de Cambio</t>
  </si>
  <si>
    <t xml:space="preserve">   </t>
  </si>
  <si>
    <t>Peaje</t>
  </si>
  <si>
    <t>comprobación que se anexa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</si>
  <si>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</si>
  <si>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</si>
  <si>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</si>
  <si>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</si>
  <si>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</si>
  <si>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</si>
  <si>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</si>
  <si>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</si>
  <si>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</si>
  <si>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</si>
  <si>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</si>
  <si>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>Depreciación por vehiculo</t>
  </si>
  <si>
    <t>Devolución de viáticos</t>
  </si>
  <si>
    <t>A U T O R I Z O</t>
  </si>
  <si>
    <t>R  E  C  I  B  I</t>
  </si>
  <si>
    <t>N  o  m  b  r  e</t>
  </si>
  <si>
    <t>JEFE DEL DEPTARTAMENTO DE PROMOCION CULTURAL</t>
  </si>
  <si>
    <t>C.P. ISRRAEL SÁNCHEZ ORTÍZ</t>
  </si>
  <si>
    <t xml:space="preserve"> DIRECTOR DE ADMINISTRACION Y FINANZAS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</si>
  <si>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</si>
  <si>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</si>
  <si>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</si>
  <si>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DICIEMBRE </t>
  </si>
  <si>
    <t>FORO DE PROTECCION DE DATOS PERSONALES  "PROVACIDAD DE LOS MENORES EN LA EPOCA DE PUBLICIDAD"  EL 07 DICIEMBRE 2018</t>
  </si>
  <si>
    <t>DICIEMBRE</t>
  </si>
  <si>
    <t xml:space="preserve">MONTERREY </t>
  </si>
  <si>
    <t>MONTERREY</t>
  </si>
  <si>
    <t xml:space="preserve">LIC. LUIS GONZALEZ BRISEÑO </t>
  </si>
  <si>
    <t xml:space="preserve">COMISIONADO PRESIDENTE </t>
  </si>
  <si>
    <t>(DOS MIL SETECIENTOS TREINTA Y DOS PESOS 00/100 MN)</t>
  </si>
  <si>
    <t>DIALOGO RUMBO A LA IMPLEMENTACION DE UN MODELO DE GESTION ARCHIVISTICA DEL 06 AL 08 DE DICIEMBRE 2018</t>
  </si>
  <si>
    <t xml:space="preserve">6 TAXIS </t>
  </si>
  <si>
    <t xml:space="preserve">AEROPUERTO MTY </t>
  </si>
  <si>
    <t xml:space="preserve">AEROPUERTO MEXICO </t>
  </si>
  <si>
    <t>CDMX</t>
  </si>
  <si>
    <t xml:space="preserve">CHILPANCINGO GUERRERO </t>
  </si>
  <si>
    <t>CHILPANCINGO GUERRERO</t>
  </si>
  <si>
    <t xml:space="preserve">LIC. FRANCISCO JAVIER DIEZ DE URDANIVIA DEL VALLE </t>
  </si>
  <si>
    <t xml:space="preserve">COMISIONADO </t>
  </si>
  <si>
    <t>(OCHO MIL CUARENTA Y OCHO PESOS 00/100 MN)</t>
  </si>
  <si>
    <t>CERTIFICACION, PREMIACION EN EL INSTITUTO TECNOLOGICO SUPERIOR DE MUZQUIZ, COAH. EL 14 DICIEMBRE 2018</t>
  </si>
  <si>
    <t>MUZQUIZ</t>
  </si>
  <si>
    <t xml:space="preserve">DIRECTOR GENERAL </t>
  </si>
  <si>
    <t>LIC. MIGUEL ANGEL MEDINA TORRES</t>
  </si>
  <si>
    <t>(DOS MIL CUATROCIENTOS TREINTA Y OCHO PESOS 40/100 MN)</t>
  </si>
  <si>
    <t>FORO DE PROTECCION DE DATOS PERSONALES  " PRIVACIDAD DE MENORES DE EDAD EN LA EPOCA DE PUBLICIDAD" EL 07 DICIMEBRE 2018</t>
  </si>
  <si>
    <t xml:space="preserve">MONICA CANSECO HERNANDEZ </t>
  </si>
  <si>
    <t xml:space="preserve">JEFA DE DEPARTAMENTO DE SEGUIMIENTO </t>
  </si>
  <si>
    <t>(SEICIENTOS CUARENTA PESOS  00/100 MN)</t>
  </si>
  <si>
    <t xml:space="preserve">JUAN FERNANDO MARTINEZ MALDONADO </t>
  </si>
  <si>
    <t xml:space="preserve">JEFA DE DEPARTAMENTO DE NORMATIVIDAD Y ATENCION DE DATOS PERSONALES </t>
  </si>
  <si>
    <t xml:space="preserve">ARMANDO ZAMORA CRUZ </t>
  </si>
  <si>
    <t>(MIL OCHOCIENTOS CUARENTA Y DOS PESOS 00/100 MN)</t>
  </si>
  <si>
    <t xml:space="preserve">GENERAL CEPEDA </t>
  </si>
  <si>
    <t>GENERAL CEPEDA</t>
  </si>
  <si>
    <t xml:space="preserve">JUAN ANTONIO ALVAREZ  GAONA </t>
  </si>
  <si>
    <t xml:space="preserve">SUB DIRECTOR DE CAPACITACION A SUJETOS OBLIGADOS </t>
  </si>
  <si>
    <t>(MIL CATROCIENTOS TREINTA Y DOS PESOS 40/100 MN)</t>
  </si>
  <si>
    <t xml:space="preserve">LETICIA MARTINEZ FLORES </t>
  </si>
  <si>
    <t xml:space="preserve">DIRECTORA DE CAPACITACION Y CULTURA DE LA TRANSPARENCIA </t>
  </si>
  <si>
    <t>(OCHOCIENTOS OCHENTA PESOS 00/100 MN)</t>
  </si>
  <si>
    <t xml:space="preserve">LUIS GERARDO CHAVEZ PATLAN </t>
  </si>
  <si>
    <t>AUXILIAR DE LAS PLATAFORMAS SIPOT- IPO</t>
  </si>
  <si>
    <r>
      <t xml:space="preserve">CAPACITACION SIPOT  07 DICIEMBRE 2018                             </t>
    </r>
    <r>
      <rPr>
        <b/>
        <sz val="12"/>
        <color rgb="FFFF0000"/>
        <rFont val="Arial Black"/>
        <family val="2"/>
      </rPr>
      <t xml:space="preserve">   CANCELADO </t>
    </r>
  </si>
  <si>
    <t>FORO DE PROTECCION DE DATOS PERSONALES  "PRIVACIDAD DE LOS MENORES EN LA EPOCA DE LA PUBLICIDAD" 07 DICIEMBRE 2018</t>
  </si>
  <si>
    <t>SALTILLO</t>
  </si>
  <si>
    <t xml:space="preserve">REYNALDO ROSAS CEPEDA </t>
  </si>
  <si>
    <t xml:space="preserve">DIRECTOR DE DATOS PERSONALES </t>
  </si>
  <si>
    <t>(MIL OCHOCIENTOS NOVENTA PESOS 00/100 MN)</t>
  </si>
  <si>
    <t>LOGISTICA Y EVENTO TECNOLOGICO DE MUZQUIZ  PROMOTORES DE LA TRANSPARENCIA DEL 12 AL 14 DICIEMBRE 2018</t>
  </si>
  <si>
    <t xml:space="preserve">ROSITA </t>
  </si>
  <si>
    <t>SABINAS</t>
  </si>
  <si>
    <t xml:space="preserve">ALFREDO SANCHEZ MARIN </t>
  </si>
  <si>
    <t xml:space="preserve">JEFE DEL DEPARTAMENTO DE IMPULSO A LA CULTURA DE LA TRANSPARENCIA </t>
  </si>
  <si>
    <t>(CUATRO MIL CUATROCIENTOS DIECINUEVE PESOS 20/100 MN)</t>
  </si>
  <si>
    <t>REVISION REPORTE PNT CAPACITACION 2018 EL 13 DICIEMBRE 2018</t>
  </si>
  <si>
    <t xml:space="preserve">ARTEGA </t>
  </si>
  <si>
    <t xml:space="preserve">JUAN ANTONIO ALVAREZ GAONA </t>
  </si>
  <si>
    <t xml:space="preserve">REVISION REPORTE PNT CAPACITACION SIPOT 13 DICIEMBRE 2018 </t>
  </si>
  <si>
    <t>(SEICIENTOS CUARENTA PESOS 00/100 MN)</t>
  </si>
  <si>
    <t xml:space="preserve">REVISION REPORTE PNT CAPACITACION SIPOT 14 DICIEMBRE 2018 </t>
  </si>
  <si>
    <t xml:space="preserve">JEFA DEL DEPARTAMENTO DE FORTALECIMIENTO A LA TRANSPARENCIA </t>
  </si>
  <si>
    <t xml:space="preserve">ANDREA FUENTES OSORIO </t>
  </si>
  <si>
    <t>PLAN EMERGENTE DE CAPACITACION EN EL SIPOT EL 13 DICIEMBRE 2018</t>
  </si>
  <si>
    <t>PLAN EMERGENTE DE CAPACITACION A AYTO Y PROMOTORES DE LA TRANSPARENCIA  EL 14 DICIEMBRE 2018</t>
  </si>
  <si>
    <t>(DOS MIL CIENTO DIESIOCHO PESOS 40/100 MN)</t>
  </si>
  <si>
    <t>(MIL TREINTA Y SEIS  PESOS 80/100 MN)</t>
  </si>
  <si>
    <t>CERTIFICACION DEL INSTITUTO TECNOLOGICO SUPERIOR DE MUZQUIZ COMO PROMOTOR DE LA TRANSPARENCIA 14 DICIEMBRE 2018</t>
  </si>
  <si>
    <t xml:space="preserve">LIC. BERTHA ICELA MATO ORTIZ </t>
  </si>
  <si>
    <t xml:space="preserve">COMISIONADA </t>
  </si>
  <si>
    <t>(DOS MIL NOVECIENTOS DOS PESOS 80/100 MN)</t>
  </si>
  <si>
    <t xml:space="preserve">LUIS ORLANDO RODRIGUEZ  CARMONA </t>
  </si>
  <si>
    <t>AUXILIAR ADMINISTRATIVO</t>
  </si>
  <si>
    <t>TRASLADO DE PERSONAL A MUZQUIZ EL 14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</si>
</sst>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b/>
      <sz val="12"/>
      <color rgb="FFFF00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/>
    <xf numFmtId="0" fontId="4" fillId="0" borderId="8" xfId="1" applyFont="1" applyBorder="1"/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right"/>
    </xf>
    <xf numFmtId="0" fontId="4" fillId="0" borderId="0" xfId="1" applyFont="1" applyBorder="1"/>
    <xf numFmtId="0" fontId="4" fillId="0" borderId="9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2" fillId="0" borderId="0" xfId="1" applyFont="1" applyFill="1"/>
    <xf numFmtId="0" fontId="4" fillId="0" borderId="13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3" fillId="0" borderId="4" xfId="1" applyFont="1" applyBorder="1"/>
    <xf numFmtId="38" fontId="2" fillId="0" borderId="12" xfId="1" applyNumberFormat="1" applyFont="1" applyBorder="1" applyAlignment="1">
      <alignment horizontal="center"/>
    </xf>
    <xf numFmtId="0" fontId="2" fillId="0" borderId="11" xfId="1" applyFont="1" applyFill="1" applyBorder="1"/>
    <xf numFmtId="44" fontId="2" fillId="0" borderId="9" xfId="1" applyNumberFormat="1" applyFont="1" applyBorder="1"/>
    <xf numFmtId="0" fontId="2" fillId="0" borderId="0" xfId="1" applyFont="1" applyAlignment="1">
      <alignment horizontal="center"/>
    </xf>
    <xf numFmtId="0" fontId="2" fillId="0" borderId="11" xfId="1" applyFont="1" applyBorder="1"/>
    <xf numFmtId="0" fontId="2" fillId="0" borderId="15" xfId="1" applyFont="1" applyBorder="1"/>
    <xf numFmtId="0" fontId="2" fillId="0" borderId="17" xfId="1" applyFont="1" applyBorder="1"/>
    <xf numFmtId="0" fontId="2" fillId="0" borderId="0" xfId="1" applyFont="1" applyFill="1" applyBorder="1"/>
    <xf numFmtId="0" fontId="2" fillId="0" borderId="9" xfId="1" applyFont="1" applyFill="1" applyBorder="1"/>
    <xf numFmtId="2" fontId="2" fillId="0" borderId="12" xfId="1" applyNumberFormat="1" applyFont="1" applyBorder="1"/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18" xfId="1" applyFont="1" applyBorder="1"/>
    <xf numFmtId="0" fontId="3" fillId="0" borderId="19" xfId="1" applyFont="1" applyBorder="1"/>
    <xf numFmtId="0" fontId="2" fillId="0" borderId="19" xfId="1" applyFont="1" applyBorder="1"/>
    <xf numFmtId="0" fontId="2" fillId="0" borderId="20" xfId="1" applyFont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43" fontId="2" fillId="0" borderId="0" xfId="1" applyNumberFormat="1" applyFont="1" applyBorder="1"/>
    <xf numFmtId="0" fontId="2" fillId="0" borderId="7" xfId="1" applyFont="1" applyBorder="1"/>
    <xf numFmtId="43" fontId="2" fillId="0" borderId="0" xfId="1" applyNumberFormat="1" applyFont="1"/>
    <xf numFmtId="164" fontId="4" fillId="0" borderId="19" xfId="2" applyFont="1" applyBorder="1" applyAlignment="1"/>
    <xf numFmtId="164" fontId="4" fillId="0" borderId="21" xfId="2" applyFont="1" applyBorder="1" applyAlignment="1"/>
    <xf numFmtId="43" fontId="4" fillId="0" borderId="0" xfId="1" applyNumberFormat="1" applyFont="1" applyBorder="1"/>
    <xf numFmtId="0" fontId="2" fillId="0" borderId="22" xfId="1" applyFont="1" applyBorder="1"/>
    <xf numFmtId="0" fontId="2" fillId="0" borderId="21" xfId="1" applyFont="1" applyBorder="1"/>
    <xf numFmtId="0" fontId="4" fillId="0" borderId="23" xfId="1" applyFont="1" applyBorder="1"/>
    <xf numFmtId="0" fontId="4" fillId="0" borderId="11" xfId="1" applyFont="1" applyBorder="1"/>
    <xf numFmtId="0" fontId="4" fillId="0" borderId="24" xfId="1" applyFont="1" applyBorder="1"/>
    <xf numFmtId="164" fontId="2" fillId="0" borderId="0" xfId="1" applyNumberFormat="1" applyFont="1" applyBorder="1"/>
    <xf numFmtId="0" fontId="4" fillId="0" borderId="5" xfId="1" applyFont="1" applyBorder="1"/>
    <xf numFmtId="0" fontId="2" fillId="0" borderId="6" xfId="1" applyFont="1" applyBorder="1"/>
    <xf numFmtId="0" fontId="2" fillId="0" borderId="25" xfId="1" applyFont="1" applyBorder="1"/>
    <xf numFmtId="0" fontId="2" fillId="0" borderId="11" xfId="1" applyFont="1" applyBorder="1" applyAlignment="1">
      <alignment horizontal="right"/>
    </xf>
    <xf numFmtId="0" fontId="2" fillId="0" borderId="5" xfId="1" applyFont="1" applyBorder="1"/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28" xfId="1" applyFont="1" applyBorder="1"/>
    <xf numFmtId="0" fontId="2" fillId="0" borderId="10" xfId="1" applyFont="1" applyBorder="1"/>
    <xf numFmtId="0" fontId="4" fillId="0" borderId="10" xfId="1" applyFont="1" applyBorder="1"/>
    <xf numFmtId="0" fontId="4" fillId="2" borderId="10" xfId="1" applyFont="1" applyFill="1" applyBorder="1"/>
    <xf numFmtId="16" fontId="2" fillId="0" borderId="29" xfId="1" applyNumberFormat="1" applyFont="1" applyBorder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4" fillId="0" borderId="2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" fillId="0" borderId="19" xfId="1" applyBorder="1" applyAlignment="1">
      <alignment horizontal="center"/>
    </xf>
    <xf numFmtId="0" fontId="1" fillId="0" borderId="21" xfId="1" applyBorder="1" applyAlignment="1">
      <alignment horizontal="center"/>
    </xf>
    <xf numFmtId="164" fontId="4" fillId="0" borderId="26" xfId="0" applyNumberFormat="1" applyFont="1" applyBorder="1" applyAlignment="1">
      <alignment horizontal="left"/>
    </xf>
    <xf numFmtId="164" fontId="4" fillId="0" borderId="27" xfId="0" applyNumberFormat="1" applyFont="1" applyBorder="1" applyAlignment="1">
      <alignment horizontal="left"/>
    </xf>
    <xf numFmtId="0" fontId="2" fillId="0" borderId="25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left"/>
    </xf>
    <xf numFmtId="164" fontId="4" fillId="0" borderId="5" xfId="2" applyFont="1" applyBorder="1" applyAlignment="1"/>
    <xf numFmtId="164" fontId="4" fillId="0" borderId="6" xfId="2" applyFont="1" applyBorder="1" applyAlignment="1"/>
    <xf numFmtId="164" fontId="2" fillId="0" borderId="15" xfId="1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164" fontId="2" fillId="0" borderId="5" xfId="2" applyFont="1" applyBorder="1" applyAlignment="1">
      <alignment horizontal="center"/>
    </xf>
    <xf numFmtId="164" fontId="2" fillId="0" borderId="6" xfId="2" applyFont="1" applyBorder="1" applyAlignment="1">
      <alignment horizontal="center"/>
    </xf>
    <xf numFmtId="164" fontId="2" fillId="0" borderId="5" xfId="2" applyFont="1" applyBorder="1" applyAlignment="1">
      <alignment horizontal="left"/>
    </xf>
    <xf numFmtId="164" fontId="2" fillId="0" borderId="6" xfId="2" applyFont="1" applyBorder="1" applyAlignment="1">
      <alignment horizontal="left"/>
    </xf>
    <xf numFmtId="164" fontId="2" fillId="0" borderId="5" xfId="2" applyFont="1" applyBorder="1" applyAlignment="1"/>
    <xf numFmtId="164" fontId="2" fillId="0" borderId="6" xfId="2" applyFont="1" applyBorder="1" applyAlignment="1"/>
    <xf numFmtId="0" fontId="4" fillId="0" borderId="0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2" fillId="0" borderId="15" xfId="1" applyFont="1" applyBorder="1" applyAlignment="1">
      <alignment horizontal="center"/>
    </xf>
    <xf numFmtId="0" fontId="2" fillId="0" borderId="15" xfId="1" applyFont="1" applyBorder="1" applyAlignment="1">
      <alignment horizontal="center" wrapText="1"/>
    </xf>
    <xf numFmtId="164" fontId="2" fillId="0" borderId="16" xfId="2" applyFont="1" applyBorder="1" applyAlignment="1">
      <alignment horizontal="center"/>
    </xf>
    <xf numFmtId="4" fontId="4" fillId="0" borderId="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164" fontId="2" fillId="0" borderId="4" xfId="2" applyFont="1" applyFill="1" applyBorder="1" applyAlignment="1"/>
    <xf numFmtId="164" fontId="2" fillId="0" borderId="0" xfId="2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</cellXfs>
  <cellStyles count="3">
    <cellStyle name="Moneda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17</v>
      </c>
      <c r="N2" s="134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6"/>
      <c r="M4" s="86"/>
      <c r="N4" s="10" t="s">
        <v>1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6" t="s">
        <v>2</v>
      </c>
      <c r="M5" s="86"/>
      <c r="N5" s="12"/>
    </row>
    <row r="6" spans="1:22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13</v>
      </c>
      <c r="K8" s="81" t="s">
        <v>5</v>
      </c>
      <c r="L8" s="99" t="s">
        <v>65</v>
      </c>
      <c r="M8" s="99"/>
      <c r="N8" s="13">
        <v>2018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640</v>
      </c>
      <c r="N9" s="108"/>
    </row>
    <row r="10" spans="1:22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84"/>
      <c r="B11" s="149">
        <f>$M$9</f>
        <v>640</v>
      </c>
      <c r="C11" s="150"/>
      <c r="D11" s="151" t="s">
        <v>122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2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2" ht="12.75" customHeight="1">
      <c r="A13" s="5"/>
      <c r="B13" s="140" t="s">
        <v>136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2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V14" s="4" t="s">
        <v>10</v>
      </c>
    </row>
    <row r="15" spans="1:22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2">
      <c r="A16" s="5"/>
      <c r="B16" s="5" t="s">
        <v>11</v>
      </c>
      <c r="C16" s="6"/>
      <c r="D16" s="6"/>
      <c r="E16" s="18">
        <v>14</v>
      </c>
      <c r="F16" s="81" t="s">
        <v>5</v>
      </c>
      <c r="G16" s="99" t="s">
        <v>67</v>
      </c>
      <c r="H16" s="99"/>
      <c r="I16" s="81" t="s">
        <v>12</v>
      </c>
      <c r="J16" s="18">
        <v>14</v>
      </c>
      <c r="K16" s="81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81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81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81" t="s">
        <v>28</v>
      </c>
      <c r="F25" s="113">
        <v>640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640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81" t="s">
        <v>28</v>
      </c>
      <c r="G27" s="99" t="s">
        <v>34</v>
      </c>
      <c r="H27" s="99"/>
      <c r="I27" s="99"/>
      <c r="J27" s="24"/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84</v>
      </c>
      <c r="D28" s="99"/>
      <c r="E28" s="99"/>
      <c r="F28" s="26" t="s">
        <v>28</v>
      </c>
      <c r="G28" s="99" t="s">
        <v>33</v>
      </c>
      <c r="H28" s="99"/>
      <c r="I28" s="99"/>
      <c r="J28" s="24"/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36</v>
      </c>
      <c r="D29" s="121"/>
      <c r="E29" s="121"/>
      <c r="F29" s="81" t="s">
        <v>28</v>
      </c>
      <c r="G29" s="99" t="s">
        <v>36</v>
      </c>
      <c r="H29" s="99"/>
      <c r="I29" s="99"/>
      <c r="J29" s="27"/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/>
      <c r="D30" s="99"/>
      <c r="E30" s="99"/>
      <c r="F30" s="81" t="s">
        <v>28</v>
      </c>
      <c r="G30" s="121"/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/>
      <c r="D31" s="121"/>
      <c r="E31" s="121"/>
      <c r="F31" s="81" t="s">
        <v>28</v>
      </c>
      <c r="G31" s="121"/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81" t="s">
        <v>28</v>
      </c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81" t="s">
        <v>28</v>
      </c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81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81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81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81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81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81"/>
      <c r="G39" s="88"/>
      <c r="H39" s="88"/>
      <c r="I39" s="88"/>
      <c r="J39" s="29">
        <f>SUM(J27:J38)</f>
        <v>0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85"/>
      <c r="M40" s="115">
        <f>M25</f>
        <v>640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81"/>
      <c r="I41" s="81"/>
      <c r="J41" s="32"/>
      <c r="K41" s="6"/>
      <c r="L41" s="82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/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82" t="s">
        <v>32</v>
      </c>
      <c r="M43" s="113">
        <f>J39*J40</f>
        <v>0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82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82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85"/>
      <c r="F46" s="111">
        <v>0</v>
      </c>
      <c r="G46" s="112"/>
      <c r="H46" s="82"/>
      <c r="I46" s="82"/>
      <c r="J46" s="82"/>
      <c r="K46" s="6" t="s">
        <v>46</v>
      </c>
      <c r="L46" s="85"/>
      <c r="M46" s="107">
        <f>SUM(M40+M42+M43)+M44+M45</f>
        <v>640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85"/>
      <c r="F47" s="101">
        <v>0</v>
      </c>
      <c r="G47" s="102"/>
      <c r="H47" s="82"/>
      <c r="I47" s="82"/>
      <c r="J47" s="82"/>
      <c r="K47" s="6" t="s">
        <v>48</v>
      </c>
      <c r="L47" s="85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85"/>
      <c r="F48" s="109">
        <f>SUM(F46:G47)</f>
        <v>0</v>
      </c>
      <c r="G48" s="110"/>
      <c r="H48" s="82"/>
      <c r="I48" s="82"/>
      <c r="J48" s="82"/>
      <c r="K48" s="6"/>
      <c r="L48" s="85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85"/>
      <c r="F49" s="101">
        <v>0</v>
      </c>
      <c r="G49" s="102"/>
      <c r="H49" s="82"/>
      <c r="I49" s="82"/>
      <c r="J49" s="82"/>
      <c r="K49" s="6"/>
      <c r="L49" s="85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85"/>
      <c r="F50" s="109">
        <f>SUM(F48:G49)</f>
        <v>0</v>
      </c>
      <c r="G50" s="110"/>
      <c r="H50" s="82"/>
      <c r="I50" s="82"/>
      <c r="J50" s="82"/>
      <c r="K50" s="6"/>
      <c r="L50" s="85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85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85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85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85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85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85"/>
      <c r="F56" s="105">
        <f>+M46-F55</f>
        <v>640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640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80"/>
      <c r="C59" s="81"/>
      <c r="D59" s="81"/>
      <c r="E59" s="81"/>
      <c r="F59" s="81"/>
      <c r="G59" s="81"/>
      <c r="H59" s="6"/>
      <c r="I59" s="81"/>
      <c r="J59" s="81"/>
      <c r="K59" s="81"/>
      <c r="L59" s="81"/>
      <c r="M59" s="81"/>
      <c r="N59" s="83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134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135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P42:Q42"/>
    <mergeCell ref="M43:N43"/>
    <mergeCell ref="M44:N44"/>
    <mergeCell ref="M45:N45"/>
    <mergeCell ref="F46:G46"/>
    <mergeCell ref="M46:N46"/>
    <mergeCell ref="F56:G56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P54:Q54"/>
    <mergeCell ref="F55:G55"/>
    <mergeCell ref="F57:G57"/>
    <mergeCell ref="B58:G58"/>
    <mergeCell ref="I58:N58"/>
    <mergeCell ref="B60:G60"/>
    <mergeCell ref="B61:G61"/>
    <mergeCell ref="I61:N61"/>
    <mergeCell ref="B62:G62"/>
    <mergeCell ref="I62:N62"/>
    <mergeCell ref="B63:G63"/>
    <mergeCell ref="I63:N63"/>
    <mergeCell ref="B64:G64"/>
    <mergeCell ref="I64:N6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8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11</v>
      </c>
      <c r="K8" s="15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880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7"/>
      <c r="B11" s="149">
        <f>$M$9</f>
        <v>880</v>
      </c>
      <c r="C11" s="150"/>
      <c r="D11" s="151" t="s">
        <v>103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126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13</v>
      </c>
      <c r="F16" s="15" t="s">
        <v>5</v>
      </c>
      <c r="G16" s="99" t="s">
        <v>67</v>
      </c>
      <c r="H16" s="99"/>
      <c r="I16" s="15" t="s">
        <v>12</v>
      </c>
      <c r="J16" s="18">
        <v>13</v>
      </c>
      <c r="K16" s="15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15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15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15" t="s">
        <v>28</v>
      </c>
      <c r="F25" s="113">
        <v>880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880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15" t="s">
        <v>28</v>
      </c>
      <c r="G27" s="99" t="s">
        <v>96</v>
      </c>
      <c r="H27" s="99"/>
      <c r="I27" s="99"/>
      <c r="J27" s="24"/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97</v>
      </c>
      <c r="D28" s="99"/>
      <c r="E28" s="99"/>
      <c r="F28" s="26" t="s">
        <v>28</v>
      </c>
      <c r="G28" s="99" t="s">
        <v>33</v>
      </c>
      <c r="H28" s="99"/>
      <c r="I28" s="99"/>
      <c r="J28" s="24"/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36</v>
      </c>
      <c r="D29" s="121"/>
      <c r="E29" s="121"/>
      <c r="F29" s="15" t="s">
        <v>28</v>
      </c>
      <c r="G29" s="99" t="s">
        <v>36</v>
      </c>
      <c r="H29" s="99"/>
      <c r="I29" s="99"/>
      <c r="J29" s="27"/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/>
      <c r="D30" s="99"/>
      <c r="E30" s="99"/>
      <c r="F30" s="15" t="s">
        <v>28</v>
      </c>
      <c r="G30" s="121"/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/>
      <c r="D31" s="121"/>
      <c r="E31" s="121"/>
      <c r="F31" s="15" t="s">
        <v>28</v>
      </c>
      <c r="G31" s="121"/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15" t="s">
        <v>28</v>
      </c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15" t="s">
        <v>28</v>
      </c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15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15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15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15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15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15"/>
      <c r="G39" s="88"/>
      <c r="H39" s="88"/>
      <c r="I39" s="88"/>
      <c r="J39" s="29">
        <f>SUM(J27:J38)</f>
        <v>0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33"/>
      <c r="M40" s="115">
        <f>M25</f>
        <v>880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15"/>
      <c r="I41" s="15"/>
      <c r="J41" s="32"/>
      <c r="K41" s="6"/>
      <c r="L41" s="34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/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34" t="s">
        <v>32</v>
      </c>
      <c r="M43" s="113">
        <f>J39*J40</f>
        <v>0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34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34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33"/>
      <c r="F46" s="111">
        <v>0</v>
      </c>
      <c r="G46" s="112"/>
      <c r="H46" s="34"/>
      <c r="I46" s="34"/>
      <c r="J46" s="34"/>
      <c r="K46" s="6" t="s">
        <v>46</v>
      </c>
      <c r="L46" s="33"/>
      <c r="M46" s="107">
        <f>SUM(M40+M42+M43)+M44+M45</f>
        <v>880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33"/>
      <c r="F47" s="101">
        <v>0</v>
      </c>
      <c r="G47" s="102"/>
      <c r="H47" s="34"/>
      <c r="I47" s="34"/>
      <c r="J47" s="34"/>
      <c r="K47" s="6" t="s">
        <v>48</v>
      </c>
      <c r="L47" s="33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33"/>
      <c r="F48" s="109">
        <f>SUM(F46:G47)</f>
        <v>0</v>
      </c>
      <c r="G48" s="110"/>
      <c r="H48" s="34"/>
      <c r="I48" s="34"/>
      <c r="J48" s="34"/>
      <c r="K48" s="6"/>
      <c r="L48" s="33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33"/>
      <c r="F49" s="101">
        <v>0</v>
      </c>
      <c r="G49" s="102"/>
      <c r="H49" s="34"/>
      <c r="I49" s="34"/>
      <c r="J49" s="34"/>
      <c r="K49" s="6"/>
      <c r="L49" s="33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33"/>
      <c r="F50" s="109">
        <f>SUM(F48:G49)</f>
        <v>0</v>
      </c>
      <c r="G50" s="110"/>
      <c r="H50" s="34"/>
      <c r="I50" s="34"/>
      <c r="J50" s="34"/>
      <c r="K50" s="6"/>
      <c r="L50" s="33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33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33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33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33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33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33"/>
      <c r="F56" s="105">
        <f>+M46-F55</f>
        <v>880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880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101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102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F55:G55"/>
    <mergeCell ref="F57:G57"/>
    <mergeCell ref="B58:G58"/>
    <mergeCell ref="I58:N58"/>
    <mergeCell ref="F56:G56"/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0000"/>
  </sheetPr>
  <dimension ref="A1:V78"/>
  <sheetViews>
    <sheetView topLeftCell="A43" zoomScaleNormal="100" workbookViewId="0">
      <selection activeCell="I63" sqref="I63:N6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7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5</v>
      </c>
      <c r="K8" s="15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1432.4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7"/>
      <c r="B11" s="149">
        <f>$M$9</f>
        <v>1432.4</v>
      </c>
      <c r="C11" s="150"/>
      <c r="D11" s="151" t="s">
        <v>100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106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7</v>
      </c>
      <c r="F16" s="15" t="s">
        <v>5</v>
      </c>
      <c r="G16" s="99" t="s">
        <v>67</v>
      </c>
      <c r="H16" s="99"/>
      <c r="I16" s="15" t="s">
        <v>12</v>
      </c>
      <c r="J16" s="18">
        <v>7</v>
      </c>
      <c r="K16" s="15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15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15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15" t="s">
        <v>28</v>
      </c>
      <c r="F25" s="113">
        <v>640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640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15" t="s">
        <v>28</v>
      </c>
      <c r="G27" s="99" t="s">
        <v>96</v>
      </c>
      <c r="H27" s="99"/>
      <c r="I27" s="99"/>
      <c r="J27" s="24">
        <v>57</v>
      </c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97</v>
      </c>
      <c r="D28" s="99"/>
      <c r="E28" s="99"/>
      <c r="F28" s="26" t="s">
        <v>28</v>
      </c>
      <c r="G28" s="99" t="s">
        <v>33</v>
      </c>
      <c r="H28" s="99"/>
      <c r="I28" s="99"/>
      <c r="J28" s="24">
        <v>57</v>
      </c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36</v>
      </c>
      <c r="D29" s="121"/>
      <c r="E29" s="121"/>
      <c r="F29" s="15" t="s">
        <v>28</v>
      </c>
      <c r="G29" s="99" t="s">
        <v>36</v>
      </c>
      <c r="H29" s="99"/>
      <c r="I29" s="99"/>
      <c r="J29" s="27">
        <v>100</v>
      </c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/>
      <c r="D30" s="99"/>
      <c r="E30" s="99"/>
      <c r="F30" s="15" t="s">
        <v>28</v>
      </c>
      <c r="G30" s="121"/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/>
      <c r="D31" s="121"/>
      <c r="E31" s="121"/>
      <c r="F31" s="15" t="s">
        <v>28</v>
      </c>
      <c r="G31" s="121"/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15" t="s">
        <v>28</v>
      </c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15" t="s">
        <v>28</v>
      </c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15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15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15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15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15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15"/>
      <c r="G39" s="88"/>
      <c r="H39" s="88"/>
      <c r="I39" s="88"/>
      <c r="J39" s="29">
        <f>SUM(J27:J38)</f>
        <v>214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33"/>
      <c r="M40" s="115">
        <f>M25</f>
        <v>640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15"/>
      <c r="I41" s="15"/>
      <c r="J41" s="32"/>
      <c r="K41" s="6"/>
      <c r="L41" s="34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>
        <f>225*2</f>
        <v>450</v>
      </c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34" t="s">
        <v>32</v>
      </c>
      <c r="M43" s="113">
        <f>J39*J40</f>
        <v>342.40000000000003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34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34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33"/>
      <c r="F46" s="111">
        <v>0</v>
      </c>
      <c r="G46" s="112"/>
      <c r="H46" s="34"/>
      <c r="I46" s="34"/>
      <c r="J46" s="34"/>
      <c r="K46" s="6" t="s">
        <v>46</v>
      </c>
      <c r="L46" s="33"/>
      <c r="M46" s="107">
        <f>SUM(M40+M42+M43)+M44+M45</f>
        <v>1432.4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33"/>
      <c r="F47" s="101">
        <v>0</v>
      </c>
      <c r="G47" s="102"/>
      <c r="H47" s="34"/>
      <c r="I47" s="34"/>
      <c r="J47" s="34"/>
      <c r="K47" s="6" t="s">
        <v>48</v>
      </c>
      <c r="L47" s="33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33"/>
      <c r="F48" s="109">
        <f>SUM(F46:G47)</f>
        <v>0</v>
      </c>
      <c r="G48" s="110"/>
      <c r="H48" s="34"/>
      <c r="I48" s="34"/>
      <c r="J48" s="34"/>
      <c r="K48" s="6"/>
      <c r="L48" s="33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33"/>
      <c r="F49" s="101">
        <v>0</v>
      </c>
      <c r="G49" s="102"/>
      <c r="H49" s="34"/>
      <c r="I49" s="34"/>
      <c r="J49" s="34"/>
      <c r="K49" s="6"/>
      <c r="L49" s="33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33"/>
      <c r="F50" s="109">
        <f>SUM(F48:G49)</f>
        <v>0</v>
      </c>
      <c r="G50" s="110"/>
      <c r="H50" s="34"/>
      <c r="I50" s="34"/>
      <c r="J50" s="34"/>
      <c r="K50" s="6"/>
      <c r="L50" s="33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33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33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33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33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33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33"/>
      <c r="F56" s="105">
        <f>+M46-F55</f>
        <v>1432.4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1432.4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98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99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F55:G55"/>
    <mergeCell ref="F57:G57"/>
    <mergeCell ref="B58:G58"/>
    <mergeCell ref="I58:N58"/>
    <mergeCell ref="F56:G56"/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V78"/>
  <sheetViews>
    <sheetView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6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5</v>
      </c>
      <c r="K8" s="15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1842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7"/>
      <c r="B11" s="149">
        <f>$M$9</f>
        <v>1842</v>
      </c>
      <c r="C11" s="150"/>
      <c r="D11" s="151" t="s">
        <v>95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66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7</v>
      </c>
      <c r="F16" s="15" t="s">
        <v>5</v>
      </c>
      <c r="G16" s="99" t="s">
        <v>67</v>
      </c>
      <c r="H16" s="99"/>
      <c r="I16" s="15" t="s">
        <v>12</v>
      </c>
      <c r="J16" s="18">
        <v>7</v>
      </c>
      <c r="K16" s="15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15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15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15" t="s">
        <v>28</v>
      </c>
      <c r="F25" s="113">
        <v>640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640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15" t="s">
        <v>28</v>
      </c>
      <c r="G27" s="99" t="s">
        <v>68</v>
      </c>
      <c r="H27" s="99"/>
      <c r="I27" s="99"/>
      <c r="J27" s="24">
        <v>110</v>
      </c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69</v>
      </c>
      <c r="D28" s="99"/>
      <c r="E28" s="99"/>
      <c r="F28" s="26" t="s">
        <v>28</v>
      </c>
      <c r="G28" s="99" t="s">
        <v>33</v>
      </c>
      <c r="H28" s="99"/>
      <c r="I28" s="99"/>
      <c r="J28" s="24">
        <v>110</v>
      </c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36</v>
      </c>
      <c r="D29" s="121"/>
      <c r="E29" s="121"/>
      <c r="F29" s="15" t="s">
        <v>28</v>
      </c>
      <c r="G29" s="99" t="s">
        <v>36</v>
      </c>
      <c r="H29" s="99"/>
      <c r="I29" s="99"/>
      <c r="J29" s="27">
        <v>100</v>
      </c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/>
      <c r="D30" s="99"/>
      <c r="E30" s="99"/>
      <c r="F30" s="15" t="s">
        <v>28</v>
      </c>
      <c r="G30" s="121"/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/>
      <c r="D31" s="121"/>
      <c r="E31" s="121"/>
      <c r="F31" s="15" t="s">
        <v>28</v>
      </c>
      <c r="G31" s="121"/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15" t="s">
        <v>28</v>
      </c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15" t="s">
        <v>28</v>
      </c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15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15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15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15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15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15"/>
      <c r="G39" s="88"/>
      <c r="H39" s="88"/>
      <c r="I39" s="88"/>
      <c r="J39" s="29">
        <f>SUM(J27:J38)</f>
        <v>320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2.2000000000000002</v>
      </c>
      <c r="K40" s="6"/>
      <c r="L40" s="33"/>
      <c r="M40" s="115">
        <f>M25</f>
        <v>640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15"/>
      <c r="I41" s="15"/>
      <c r="J41" s="32"/>
      <c r="K41" s="6"/>
      <c r="L41" s="34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>
        <f>249*2</f>
        <v>498</v>
      </c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34" t="s">
        <v>32</v>
      </c>
      <c r="M43" s="113">
        <f>J39*J40</f>
        <v>704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34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34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33"/>
      <c r="F46" s="111">
        <v>0</v>
      </c>
      <c r="G46" s="112"/>
      <c r="H46" s="34"/>
      <c r="I46" s="34"/>
      <c r="J46" s="34"/>
      <c r="K46" s="6" t="s">
        <v>46</v>
      </c>
      <c r="L46" s="33"/>
      <c r="M46" s="107">
        <f>SUM(M40+M42+M43)+M44+M45</f>
        <v>1842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33"/>
      <c r="F47" s="101">
        <v>0</v>
      </c>
      <c r="G47" s="102"/>
      <c r="H47" s="34"/>
      <c r="I47" s="34"/>
      <c r="J47" s="34"/>
      <c r="K47" s="6" t="s">
        <v>48</v>
      </c>
      <c r="L47" s="33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33"/>
      <c r="F48" s="109">
        <f>SUM(F46:G47)</f>
        <v>0</v>
      </c>
      <c r="G48" s="110"/>
      <c r="H48" s="34"/>
      <c r="I48" s="34"/>
      <c r="J48" s="34"/>
      <c r="K48" s="6"/>
      <c r="L48" s="33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33"/>
      <c r="F49" s="101">
        <v>0</v>
      </c>
      <c r="G49" s="102"/>
      <c r="H49" s="34"/>
      <c r="I49" s="34"/>
      <c r="J49" s="34"/>
      <c r="K49" s="6"/>
      <c r="L49" s="33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33"/>
      <c r="F50" s="109">
        <f>SUM(F48:G49)</f>
        <v>0</v>
      </c>
      <c r="G50" s="110"/>
      <c r="H50" s="34"/>
      <c r="I50" s="34"/>
      <c r="J50" s="34"/>
      <c r="K50" s="6"/>
      <c r="L50" s="33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33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33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33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33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33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33"/>
      <c r="F56" s="105">
        <f>+M46-F55</f>
        <v>1842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1842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94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71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F55:G55"/>
    <mergeCell ref="F57:G57"/>
    <mergeCell ref="B58:G58"/>
    <mergeCell ref="I58:N58"/>
    <mergeCell ref="F56:G56"/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V78"/>
  <sheetViews>
    <sheetView zoomScaleNormal="100" workbookViewId="0">
      <selection activeCell="X20" sqref="X2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5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5</v>
      </c>
      <c r="K8" s="15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640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7"/>
      <c r="B11" s="149">
        <f>$M$9</f>
        <v>640</v>
      </c>
      <c r="C11" s="150"/>
      <c r="D11" s="151" t="s">
        <v>91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88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7</v>
      </c>
      <c r="F16" s="15" t="s">
        <v>5</v>
      </c>
      <c r="G16" s="99" t="s">
        <v>67</v>
      </c>
      <c r="H16" s="99"/>
      <c r="I16" s="15" t="s">
        <v>12</v>
      </c>
      <c r="J16" s="18">
        <v>7</v>
      </c>
      <c r="K16" s="15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15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15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15" t="s">
        <v>28</v>
      </c>
      <c r="F25" s="113">
        <v>640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640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15" t="s">
        <v>28</v>
      </c>
      <c r="G27" s="99" t="s">
        <v>68</v>
      </c>
      <c r="H27" s="99"/>
      <c r="I27" s="99"/>
      <c r="J27" s="24"/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68</v>
      </c>
      <c r="D28" s="99"/>
      <c r="E28" s="99"/>
      <c r="F28" s="26" t="s">
        <v>28</v>
      </c>
      <c r="G28" s="99" t="s">
        <v>33</v>
      </c>
      <c r="H28" s="99"/>
      <c r="I28" s="99"/>
      <c r="J28" s="24"/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36</v>
      </c>
      <c r="D29" s="121"/>
      <c r="E29" s="121"/>
      <c r="F29" s="15" t="s">
        <v>28</v>
      </c>
      <c r="G29" s="99" t="s">
        <v>36</v>
      </c>
      <c r="H29" s="99"/>
      <c r="I29" s="99"/>
      <c r="J29" s="27"/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/>
      <c r="D30" s="99"/>
      <c r="E30" s="99"/>
      <c r="F30" s="15"/>
      <c r="G30" s="121"/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/>
      <c r="D31" s="121"/>
      <c r="E31" s="121"/>
      <c r="F31" s="15"/>
      <c r="G31" s="121"/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15"/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15"/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15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15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15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15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15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15"/>
      <c r="G39" s="88"/>
      <c r="H39" s="88"/>
      <c r="I39" s="88"/>
      <c r="J39" s="29">
        <f>SUM(J27:J38)</f>
        <v>0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33"/>
      <c r="M40" s="115">
        <f>M25</f>
        <v>640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15"/>
      <c r="I41" s="15"/>
      <c r="J41" s="32"/>
      <c r="K41" s="6"/>
      <c r="L41" s="34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/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34" t="s">
        <v>32</v>
      </c>
      <c r="M43" s="113">
        <f>J39*J40</f>
        <v>0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34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34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33"/>
      <c r="F46" s="111">
        <v>0</v>
      </c>
      <c r="G46" s="112"/>
      <c r="H46" s="34"/>
      <c r="I46" s="34"/>
      <c r="J46" s="34"/>
      <c r="K46" s="6" t="s">
        <v>46</v>
      </c>
      <c r="L46" s="33"/>
      <c r="M46" s="107">
        <f>SUM(M40+M42+M43)+M44+M45</f>
        <v>640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33"/>
      <c r="F47" s="101">
        <v>0</v>
      </c>
      <c r="G47" s="102"/>
      <c r="H47" s="34"/>
      <c r="I47" s="34"/>
      <c r="J47" s="34"/>
      <c r="K47" s="6" t="s">
        <v>48</v>
      </c>
      <c r="L47" s="33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33"/>
      <c r="F48" s="109">
        <f>SUM(F46:G47)</f>
        <v>0</v>
      </c>
      <c r="G48" s="110"/>
      <c r="H48" s="34"/>
      <c r="I48" s="34"/>
      <c r="J48" s="34"/>
      <c r="K48" s="6"/>
      <c r="L48" s="33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33"/>
      <c r="F49" s="101">
        <v>0</v>
      </c>
      <c r="G49" s="102"/>
      <c r="H49" s="34"/>
      <c r="I49" s="34"/>
      <c r="J49" s="34"/>
      <c r="K49" s="6"/>
      <c r="L49" s="33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33"/>
      <c r="F50" s="109">
        <f>SUM(F48:G49)</f>
        <v>0</v>
      </c>
      <c r="G50" s="110"/>
      <c r="H50" s="34"/>
      <c r="I50" s="34"/>
      <c r="J50" s="34"/>
      <c r="K50" s="6"/>
      <c r="L50" s="33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33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33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33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33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33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33"/>
      <c r="F56" s="105">
        <f>+M46-F55</f>
        <v>640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640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92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93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F55:G55"/>
    <mergeCell ref="F57:G57"/>
    <mergeCell ref="B58:G58"/>
    <mergeCell ref="I58:N58"/>
    <mergeCell ref="F56:G56"/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4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5</v>
      </c>
      <c r="K8" s="15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640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7"/>
      <c r="B11" s="149">
        <f>$M$9</f>
        <v>640</v>
      </c>
      <c r="C11" s="150"/>
      <c r="D11" s="151" t="s">
        <v>91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88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7</v>
      </c>
      <c r="F16" s="15" t="s">
        <v>5</v>
      </c>
      <c r="G16" s="99" t="s">
        <v>67</v>
      </c>
      <c r="H16" s="99"/>
      <c r="I16" s="15" t="s">
        <v>12</v>
      </c>
      <c r="J16" s="18">
        <v>7</v>
      </c>
      <c r="K16" s="15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15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15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15" t="s">
        <v>28</v>
      </c>
      <c r="F25" s="113">
        <v>640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640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15" t="s">
        <v>28</v>
      </c>
      <c r="G27" s="99" t="s">
        <v>68</v>
      </c>
      <c r="H27" s="99"/>
      <c r="I27" s="99"/>
      <c r="J27" s="24"/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68</v>
      </c>
      <c r="D28" s="99"/>
      <c r="E28" s="99"/>
      <c r="F28" s="26" t="s">
        <v>28</v>
      </c>
      <c r="G28" s="99" t="s">
        <v>33</v>
      </c>
      <c r="H28" s="99"/>
      <c r="I28" s="99"/>
      <c r="J28" s="24"/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36</v>
      </c>
      <c r="D29" s="121"/>
      <c r="E29" s="121"/>
      <c r="F29" s="15" t="s">
        <v>28</v>
      </c>
      <c r="G29" s="99" t="s">
        <v>36</v>
      </c>
      <c r="H29" s="99"/>
      <c r="I29" s="99"/>
      <c r="J29" s="27"/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/>
      <c r="D30" s="99"/>
      <c r="E30" s="99"/>
      <c r="F30" s="15"/>
      <c r="G30" s="121"/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/>
      <c r="D31" s="121"/>
      <c r="E31" s="121"/>
      <c r="F31" s="15"/>
      <c r="G31" s="121"/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15"/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15"/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15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15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15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15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15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15"/>
      <c r="G39" s="88"/>
      <c r="H39" s="88"/>
      <c r="I39" s="88"/>
      <c r="J39" s="29">
        <f>SUM(J27:J38)</f>
        <v>0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33"/>
      <c r="M40" s="115">
        <f>M25</f>
        <v>640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15"/>
      <c r="I41" s="15"/>
      <c r="J41" s="32"/>
      <c r="K41" s="6"/>
      <c r="L41" s="34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/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34" t="s">
        <v>32</v>
      </c>
      <c r="M43" s="113">
        <f>J39*J40</f>
        <v>0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34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34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33"/>
      <c r="F46" s="111">
        <v>0</v>
      </c>
      <c r="G46" s="112"/>
      <c r="H46" s="34"/>
      <c r="I46" s="34"/>
      <c r="J46" s="34"/>
      <c r="K46" s="6" t="s">
        <v>46</v>
      </c>
      <c r="L46" s="33"/>
      <c r="M46" s="107">
        <f>SUM(M40+M42+M43)+M44+M45</f>
        <v>640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33"/>
      <c r="F47" s="101">
        <v>0</v>
      </c>
      <c r="G47" s="102"/>
      <c r="H47" s="34"/>
      <c r="I47" s="34"/>
      <c r="J47" s="34"/>
      <c r="K47" s="6" t="s">
        <v>48</v>
      </c>
      <c r="L47" s="33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33"/>
      <c r="F48" s="109">
        <f>SUM(F46:G47)</f>
        <v>0</v>
      </c>
      <c r="G48" s="110"/>
      <c r="H48" s="34"/>
      <c r="I48" s="34"/>
      <c r="J48" s="34"/>
      <c r="K48" s="6"/>
      <c r="L48" s="33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33"/>
      <c r="F49" s="101">
        <v>0</v>
      </c>
      <c r="G49" s="102"/>
      <c r="H49" s="34"/>
      <c r="I49" s="34"/>
      <c r="J49" s="34"/>
      <c r="K49" s="6"/>
      <c r="L49" s="33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33"/>
      <c r="F50" s="109">
        <f>SUM(F48:G49)</f>
        <v>0</v>
      </c>
      <c r="G50" s="110"/>
      <c r="H50" s="34"/>
      <c r="I50" s="34"/>
      <c r="J50" s="34"/>
      <c r="K50" s="6"/>
      <c r="L50" s="33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33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33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33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33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33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33"/>
      <c r="F56" s="105">
        <f>+M46-F55</f>
        <v>640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640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89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90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F55:G55"/>
    <mergeCell ref="F57:G57"/>
    <mergeCell ref="B58:G58"/>
    <mergeCell ref="I58:N58"/>
    <mergeCell ref="F56:G56"/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V78"/>
  <sheetViews>
    <sheetView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3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5</v>
      </c>
      <c r="K8" s="15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2438.4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7"/>
      <c r="B11" s="149">
        <f>$M$9</f>
        <v>2438.4</v>
      </c>
      <c r="C11" s="150"/>
      <c r="D11" s="151" t="s">
        <v>87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83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14</v>
      </c>
      <c r="F16" s="15" t="s">
        <v>5</v>
      </c>
      <c r="G16" s="99" t="s">
        <v>67</v>
      </c>
      <c r="H16" s="99"/>
      <c r="I16" s="15" t="s">
        <v>12</v>
      </c>
      <c r="J16" s="18">
        <v>14</v>
      </c>
      <c r="K16" s="15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15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15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15" t="s">
        <v>28</v>
      </c>
      <c r="F25" s="113">
        <v>1200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1200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15" t="s">
        <v>28</v>
      </c>
      <c r="G27" s="99" t="s">
        <v>84</v>
      </c>
      <c r="H27" s="99"/>
      <c r="I27" s="99"/>
      <c r="J27" s="24">
        <v>337</v>
      </c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34</v>
      </c>
      <c r="D28" s="99"/>
      <c r="E28" s="99"/>
      <c r="F28" s="26" t="s">
        <v>28</v>
      </c>
      <c r="G28" s="99" t="s">
        <v>33</v>
      </c>
      <c r="H28" s="99"/>
      <c r="I28" s="99"/>
      <c r="J28" s="24">
        <v>337</v>
      </c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36</v>
      </c>
      <c r="D29" s="121"/>
      <c r="E29" s="121"/>
      <c r="F29" s="15" t="s">
        <v>28</v>
      </c>
      <c r="G29" s="99" t="s">
        <v>36</v>
      </c>
      <c r="H29" s="99"/>
      <c r="I29" s="99"/>
      <c r="J29" s="27">
        <v>100</v>
      </c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/>
      <c r="D30" s="99"/>
      <c r="E30" s="99"/>
      <c r="F30" s="15"/>
      <c r="G30" s="121"/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/>
      <c r="D31" s="121"/>
      <c r="E31" s="121"/>
      <c r="F31" s="15"/>
      <c r="G31" s="121"/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15"/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15"/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15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15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15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15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15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15"/>
      <c r="G39" s="88"/>
      <c r="H39" s="88"/>
      <c r="I39" s="88"/>
      <c r="J39" s="29">
        <f>SUM(J27:J38)</f>
        <v>774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33"/>
      <c r="M40" s="115">
        <f>M25</f>
        <v>1200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15"/>
      <c r="I41" s="15"/>
      <c r="J41" s="32"/>
      <c r="K41" s="6"/>
      <c r="L41" s="34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/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34" t="s">
        <v>32</v>
      </c>
      <c r="M43" s="113">
        <f>J39*J40</f>
        <v>1238.4000000000001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34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34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33"/>
      <c r="F46" s="111">
        <v>0</v>
      </c>
      <c r="G46" s="112"/>
      <c r="H46" s="34"/>
      <c r="I46" s="34"/>
      <c r="J46" s="34"/>
      <c r="K46" s="6" t="s">
        <v>46</v>
      </c>
      <c r="L46" s="33"/>
      <c r="M46" s="107">
        <f>SUM(M40+M42+M43)+M44+M45</f>
        <v>2438.4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33"/>
      <c r="F47" s="101">
        <v>0</v>
      </c>
      <c r="G47" s="102"/>
      <c r="H47" s="34"/>
      <c r="I47" s="34"/>
      <c r="J47" s="34"/>
      <c r="K47" s="6" t="s">
        <v>48</v>
      </c>
      <c r="L47" s="33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33"/>
      <c r="F48" s="109">
        <f>SUM(F46:G47)</f>
        <v>0</v>
      </c>
      <c r="G48" s="110"/>
      <c r="H48" s="34"/>
      <c r="I48" s="34"/>
      <c r="J48" s="34"/>
      <c r="K48" s="6"/>
      <c r="L48" s="33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33"/>
      <c r="F49" s="101">
        <v>0</v>
      </c>
      <c r="G49" s="102"/>
      <c r="H49" s="34"/>
      <c r="I49" s="34"/>
      <c r="J49" s="34"/>
      <c r="K49" s="6"/>
      <c r="L49" s="33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33"/>
      <c r="F50" s="109">
        <f>SUM(F48:G49)</f>
        <v>0</v>
      </c>
      <c r="G50" s="110"/>
      <c r="H50" s="34"/>
      <c r="I50" s="34"/>
      <c r="J50" s="34"/>
      <c r="K50" s="6"/>
      <c r="L50" s="33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33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33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33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33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33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33"/>
      <c r="F56" s="105">
        <f>+M46-F55</f>
        <v>2438.4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2438.4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86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85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F55:G55"/>
    <mergeCell ref="F57:G57"/>
    <mergeCell ref="B58:G58"/>
    <mergeCell ref="I58:N58"/>
    <mergeCell ref="F56:G56"/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V78"/>
  <sheetViews>
    <sheetView topLeftCell="A6"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2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5</v>
      </c>
      <c r="K8" s="15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8048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7"/>
      <c r="B11" s="149">
        <f>$M$9</f>
        <v>8048</v>
      </c>
      <c r="C11" s="150"/>
      <c r="D11" s="151" t="s">
        <v>82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73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6</v>
      </c>
      <c r="F16" s="15" t="s">
        <v>5</v>
      </c>
      <c r="G16" s="99" t="s">
        <v>67</v>
      </c>
      <c r="H16" s="99"/>
      <c r="I16" s="15" t="s">
        <v>12</v>
      </c>
      <c r="J16" s="18">
        <v>8</v>
      </c>
      <c r="K16" s="15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 t="s">
        <v>16</v>
      </c>
      <c r="L18" s="144" t="s">
        <v>18</v>
      </c>
      <c r="M18" s="146"/>
      <c r="N18" s="20" t="s">
        <v>74</v>
      </c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15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>
        <v>2</v>
      </c>
      <c r="E24" s="15" t="s">
        <v>28</v>
      </c>
      <c r="F24" s="113">
        <v>2000</v>
      </c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15" t="s">
        <v>28</v>
      </c>
      <c r="F25" s="113">
        <v>1200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5200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15" t="s">
        <v>28</v>
      </c>
      <c r="G27" s="99" t="s">
        <v>75</v>
      </c>
      <c r="H27" s="99"/>
      <c r="I27" s="99"/>
      <c r="J27" s="24">
        <v>110</v>
      </c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75</v>
      </c>
      <c r="D28" s="99"/>
      <c r="E28" s="99"/>
      <c r="F28" s="26" t="s">
        <v>28</v>
      </c>
      <c r="G28" s="99" t="s">
        <v>76</v>
      </c>
      <c r="H28" s="99"/>
      <c r="I28" s="99"/>
      <c r="J28" s="24"/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77</v>
      </c>
      <c r="D29" s="121"/>
      <c r="E29" s="121"/>
      <c r="F29" s="15" t="s">
        <v>28</v>
      </c>
      <c r="G29" s="99" t="s">
        <v>78</v>
      </c>
      <c r="H29" s="99"/>
      <c r="I29" s="99"/>
      <c r="J29" s="27"/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 t="s">
        <v>79</v>
      </c>
      <c r="D30" s="99"/>
      <c r="E30" s="99"/>
      <c r="F30" s="15" t="s">
        <v>28</v>
      </c>
      <c r="G30" s="121" t="s">
        <v>77</v>
      </c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 t="s">
        <v>77</v>
      </c>
      <c r="D31" s="121"/>
      <c r="E31" s="121"/>
      <c r="F31" s="15" t="s">
        <v>28</v>
      </c>
      <c r="G31" s="121" t="s">
        <v>76</v>
      </c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 t="s">
        <v>76</v>
      </c>
      <c r="D32" s="121"/>
      <c r="E32" s="121"/>
      <c r="F32" s="15" t="s">
        <v>28</v>
      </c>
      <c r="G32" s="121" t="s">
        <v>75</v>
      </c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 t="s">
        <v>75</v>
      </c>
      <c r="D33" s="122"/>
      <c r="E33" s="122"/>
      <c r="F33" s="15" t="s">
        <v>28</v>
      </c>
      <c r="G33" s="121" t="s">
        <v>33</v>
      </c>
      <c r="H33" s="121"/>
      <c r="I33" s="121"/>
      <c r="J33" s="27">
        <v>110</v>
      </c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15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15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15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15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15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15"/>
      <c r="G39" s="88"/>
      <c r="H39" s="88"/>
      <c r="I39" s="88"/>
      <c r="J39" s="29">
        <f>SUM(J27:J38)</f>
        <v>220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33"/>
      <c r="M40" s="115">
        <f>M25</f>
        <v>5200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15"/>
      <c r="I41" s="15"/>
      <c r="J41" s="32"/>
      <c r="K41" s="6"/>
      <c r="L41" s="34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>
        <f>249*4</f>
        <v>996</v>
      </c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34" t="s">
        <v>32</v>
      </c>
      <c r="M43" s="113">
        <f>J39*J40</f>
        <v>352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34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34" t="s">
        <v>44</v>
      </c>
      <c r="M45" s="113">
        <f>250*6</f>
        <v>1500</v>
      </c>
      <c r="N45" s="114"/>
      <c r="P45" s="42"/>
      <c r="Q45" s="6"/>
    </row>
    <row r="46" spans="1:18">
      <c r="A46" s="5"/>
      <c r="B46" s="5" t="s">
        <v>45</v>
      </c>
      <c r="C46" s="6"/>
      <c r="D46" s="6"/>
      <c r="E46" s="33"/>
      <c r="F46" s="111">
        <v>0</v>
      </c>
      <c r="G46" s="112"/>
      <c r="H46" s="34"/>
      <c r="I46" s="34"/>
      <c r="J46" s="34"/>
      <c r="K46" s="6" t="s">
        <v>46</v>
      </c>
      <c r="L46" s="33"/>
      <c r="M46" s="107">
        <f>SUM(M40+M42+M43)+M44+M45</f>
        <v>8048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33"/>
      <c r="F47" s="101">
        <v>0</v>
      </c>
      <c r="G47" s="102"/>
      <c r="H47" s="34"/>
      <c r="I47" s="34"/>
      <c r="J47" s="34"/>
      <c r="K47" s="6" t="s">
        <v>48</v>
      </c>
      <c r="L47" s="33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33"/>
      <c r="F48" s="109">
        <f>SUM(F46:G47)</f>
        <v>0</v>
      </c>
      <c r="G48" s="110"/>
      <c r="H48" s="34"/>
      <c r="I48" s="34"/>
      <c r="J48" s="34"/>
      <c r="K48" s="6"/>
      <c r="L48" s="33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33"/>
      <c r="F49" s="101">
        <v>0</v>
      </c>
      <c r="G49" s="102"/>
      <c r="H49" s="34"/>
      <c r="I49" s="34"/>
      <c r="J49" s="34"/>
      <c r="K49" s="6"/>
      <c r="L49" s="33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33"/>
      <c r="F50" s="109">
        <f>SUM(F48:G49)</f>
        <v>0</v>
      </c>
      <c r="G50" s="110"/>
      <c r="H50" s="34"/>
      <c r="I50" s="34"/>
      <c r="J50" s="34"/>
      <c r="K50" s="6"/>
      <c r="L50" s="33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33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33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33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33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33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33"/>
      <c r="F56" s="105">
        <f>+M46-F55</f>
        <v>8048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8048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80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81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F55:G55"/>
    <mergeCell ref="F57:G57"/>
    <mergeCell ref="B58:G58"/>
    <mergeCell ref="I58:N58"/>
    <mergeCell ref="F56:G56"/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V78"/>
  <sheetViews>
    <sheetView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1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5</v>
      </c>
      <c r="K8" s="15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2732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7"/>
      <c r="B11" s="149">
        <f>$M$9</f>
        <v>2732</v>
      </c>
      <c r="C11" s="150"/>
      <c r="D11" s="151" t="s">
        <v>72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66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7</v>
      </c>
      <c r="F16" s="15" t="s">
        <v>5</v>
      </c>
      <c r="G16" s="99" t="s">
        <v>67</v>
      </c>
      <c r="H16" s="99"/>
      <c r="I16" s="15" t="s">
        <v>12</v>
      </c>
      <c r="J16" s="18">
        <v>7</v>
      </c>
      <c r="K16" s="15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15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15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15" t="s">
        <v>28</v>
      </c>
      <c r="F25" s="113">
        <v>1200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1200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15" t="s">
        <v>28</v>
      </c>
      <c r="G27" s="99" t="s">
        <v>68</v>
      </c>
      <c r="H27" s="99"/>
      <c r="I27" s="99"/>
      <c r="J27" s="24">
        <v>110</v>
      </c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69</v>
      </c>
      <c r="D28" s="99"/>
      <c r="E28" s="99"/>
      <c r="F28" s="26" t="s">
        <v>28</v>
      </c>
      <c r="G28" s="99" t="s">
        <v>33</v>
      </c>
      <c r="H28" s="99"/>
      <c r="I28" s="99"/>
      <c r="J28" s="24">
        <v>110</v>
      </c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36</v>
      </c>
      <c r="D29" s="121"/>
      <c r="E29" s="121"/>
      <c r="F29" s="15" t="s">
        <v>28</v>
      </c>
      <c r="G29" s="99" t="s">
        <v>36</v>
      </c>
      <c r="H29" s="99"/>
      <c r="I29" s="99"/>
      <c r="J29" s="27">
        <v>250</v>
      </c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/>
      <c r="D30" s="99"/>
      <c r="E30" s="99"/>
      <c r="F30" s="15" t="s">
        <v>28</v>
      </c>
      <c r="G30" s="121"/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/>
      <c r="D31" s="121"/>
      <c r="E31" s="121"/>
      <c r="F31" s="15" t="s">
        <v>28</v>
      </c>
      <c r="G31" s="121"/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15" t="s">
        <v>28</v>
      </c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15" t="s">
        <v>28</v>
      </c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15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15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15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15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15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15"/>
      <c r="G39" s="88"/>
      <c r="H39" s="88"/>
      <c r="I39" s="88"/>
      <c r="J39" s="29">
        <f>SUM(J27:J38)</f>
        <v>470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2.2000000000000002</v>
      </c>
      <c r="K40" s="6"/>
      <c r="L40" s="33"/>
      <c r="M40" s="115">
        <f>M25</f>
        <v>1200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15"/>
      <c r="I41" s="15"/>
      <c r="J41" s="32"/>
      <c r="K41" s="6"/>
      <c r="L41" s="34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>
        <f>249*2</f>
        <v>498</v>
      </c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34" t="s">
        <v>32</v>
      </c>
      <c r="M43" s="113">
        <f>J39*J40</f>
        <v>1034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34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34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33"/>
      <c r="F46" s="111">
        <v>0</v>
      </c>
      <c r="G46" s="112"/>
      <c r="H46" s="34"/>
      <c r="I46" s="34"/>
      <c r="J46" s="34"/>
      <c r="K46" s="6" t="s">
        <v>46</v>
      </c>
      <c r="L46" s="33"/>
      <c r="M46" s="107">
        <f>SUM(M40+M42+M43)+M44+M45</f>
        <v>2732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33"/>
      <c r="F47" s="101">
        <v>0</v>
      </c>
      <c r="G47" s="102"/>
      <c r="H47" s="34"/>
      <c r="I47" s="34"/>
      <c r="J47" s="34"/>
      <c r="K47" s="6" t="s">
        <v>48</v>
      </c>
      <c r="L47" s="33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33"/>
      <c r="F48" s="109">
        <f>SUM(F46:G47)</f>
        <v>0</v>
      </c>
      <c r="G48" s="110"/>
      <c r="H48" s="34"/>
      <c r="I48" s="34"/>
      <c r="J48" s="34"/>
      <c r="K48" s="6"/>
      <c r="L48" s="33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33"/>
      <c r="F49" s="101">
        <v>0</v>
      </c>
      <c r="G49" s="102"/>
      <c r="H49" s="34"/>
      <c r="I49" s="34"/>
      <c r="J49" s="34"/>
      <c r="K49" s="6"/>
      <c r="L49" s="33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33"/>
      <c r="F50" s="109">
        <f>SUM(F48:G49)</f>
        <v>0</v>
      </c>
      <c r="G50" s="110"/>
      <c r="H50" s="34"/>
      <c r="I50" s="34"/>
      <c r="J50" s="34"/>
      <c r="K50" s="6"/>
      <c r="L50" s="33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33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33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33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33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33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33"/>
      <c r="F56" s="105">
        <f>+M46-F55</f>
        <v>2732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2732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70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71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F55:G55"/>
    <mergeCell ref="F57:G57"/>
    <mergeCell ref="B58:G58"/>
    <mergeCell ref="I58:N58"/>
    <mergeCell ref="F56:G56"/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78"/>
  <sheetViews>
    <sheetView zoomScaleNormal="100" workbookViewId="0">
      <selection activeCell="R15" sqref="R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16</v>
      </c>
      <c r="N2" s="134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9"/>
      <c r="M4" s="79"/>
      <c r="N4" s="10" t="s">
        <v>1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9" t="s">
        <v>2</v>
      </c>
      <c r="M5" s="79"/>
      <c r="N5" s="12"/>
    </row>
    <row r="6" spans="1:22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12</v>
      </c>
      <c r="K8" s="74" t="s">
        <v>5</v>
      </c>
      <c r="L8" s="99" t="s">
        <v>65</v>
      </c>
      <c r="M8" s="99"/>
      <c r="N8" s="13">
        <v>2018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2902.8</v>
      </c>
      <c r="N9" s="108"/>
    </row>
    <row r="10" spans="1:22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7"/>
      <c r="B11" s="149">
        <f>$M$9</f>
        <v>2902.8</v>
      </c>
      <c r="C11" s="150"/>
      <c r="D11" s="151" t="s">
        <v>133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2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2" ht="12.75" customHeight="1">
      <c r="A13" s="5"/>
      <c r="B13" s="140" t="s">
        <v>130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2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V14" s="4" t="s">
        <v>10</v>
      </c>
    </row>
    <row r="15" spans="1:22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2">
      <c r="A16" s="5"/>
      <c r="B16" s="5" t="s">
        <v>11</v>
      </c>
      <c r="C16" s="6"/>
      <c r="D16" s="6"/>
      <c r="E16" s="18">
        <v>14</v>
      </c>
      <c r="F16" s="74" t="s">
        <v>5</v>
      </c>
      <c r="G16" s="99" t="s">
        <v>67</v>
      </c>
      <c r="H16" s="99"/>
      <c r="I16" s="74" t="s">
        <v>12</v>
      </c>
      <c r="J16" s="18">
        <v>14</v>
      </c>
      <c r="K16" s="74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 t="s">
        <v>16</v>
      </c>
      <c r="E18" s="144" t="s">
        <v>15</v>
      </c>
      <c r="F18" s="145"/>
      <c r="G18" s="146"/>
      <c r="H18" s="20"/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74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74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74" t="s">
        <v>28</v>
      </c>
      <c r="F25" s="113">
        <v>1200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1200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74" t="s">
        <v>28</v>
      </c>
      <c r="G27" s="99" t="s">
        <v>34</v>
      </c>
      <c r="H27" s="99"/>
      <c r="I27" s="99"/>
      <c r="J27" s="24">
        <v>337</v>
      </c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84</v>
      </c>
      <c r="D28" s="99"/>
      <c r="E28" s="99"/>
      <c r="F28" s="26" t="s">
        <v>28</v>
      </c>
      <c r="G28" s="99" t="s">
        <v>33</v>
      </c>
      <c r="H28" s="99"/>
      <c r="I28" s="99"/>
      <c r="J28" s="24">
        <v>337</v>
      </c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36</v>
      </c>
      <c r="D29" s="121"/>
      <c r="E29" s="121"/>
      <c r="F29" s="74" t="s">
        <v>28</v>
      </c>
      <c r="G29" s="99" t="s">
        <v>36</v>
      </c>
      <c r="H29" s="99"/>
      <c r="I29" s="99"/>
      <c r="J29" s="27">
        <v>100</v>
      </c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/>
      <c r="D30" s="99"/>
      <c r="E30" s="99"/>
      <c r="F30" s="74" t="s">
        <v>28</v>
      </c>
      <c r="G30" s="121"/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/>
      <c r="D31" s="121"/>
      <c r="E31" s="121"/>
      <c r="F31" s="74" t="s">
        <v>28</v>
      </c>
      <c r="G31" s="121"/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74" t="s">
        <v>28</v>
      </c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74" t="s">
        <v>28</v>
      </c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74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74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74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74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74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74"/>
      <c r="G39" s="88"/>
      <c r="H39" s="88"/>
      <c r="I39" s="88"/>
      <c r="J39" s="29">
        <f>SUM(J27:J38)</f>
        <v>774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2.2000000000000002</v>
      </c>
      <c r="K40" s="6"/>
      <c r="L40" s="78"/>
      <c r="M40" s="115">
        <f>M25</f>
        <v>1200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74"/>
      <c r="I41" s="74"/>
      <c r="J41" s="32"/>
      <c r="K41" s="6"/>
      <c r="L41" s="75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/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75" t="s">
        <v>32</v>
      </c>
      <c r="M43" s="113">
        <f>J39*J40</f>
        <v>1702.8000000000002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75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75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78"/>
      <c r="F46" s="111">
        <v>0</v>
      </c>
      <c r="G46" s="112"/>
      <c r="H46" s="75"/>
      <c r="I46" s="75"/>
      <c r="J46" s="75"/>
      <c r="K46" s="6" t="s">
        <v>46</v>
      </c>
      <c r="L46" s="78"/>
      <c r="M46" s="107">
        <f>SUM(M40+M42+M43)+M44+M45</f>
        <v>2902.8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78"/>
      <c r="F47" s="101">
        <v>0</v>
      </c>
      <c r="G47" s="102"/>
      <c r="H47" s="75"/>
      <c r="I47" s="75"/>
      <c r="J47" s="75"/>
      <c r="K47" s="6" t="s">
        <v>48</v>
      </c>
      <c r="L47" s="78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78"/>
      <c r="F48" s="109">
        <f>SUM(F46:G47)</f>
        <v>0</v>
      </c>
      <c r="G48" s="110"/>
      <c r="H48" s="75"/>
      <c r="I48" s="75"/>
      <c r="J48" s="75"/>
      <c r="K48" s="6"/>
      <c r="L48" s="78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78"/>
      <c r="F49" s="101">
        <v>0</v>
      </c>
      <c r="G49" s="102"/>
      <c r="H49" s="75"/>
      <c r="I49" s="75"/>
      <c r="J49" s="75"/>
      <c r="K49" s="6"/>
      <c r="L49" s="78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78"/>
      <c r="F50" s="109">
        <f>SUM(F48:G49)</f>
        <v>0</v>
      </c>
      <c r="G50" s="110"/>
      <c r="H50" s="75"/>
      <c r="I50" s="75"/>
      <c r="J50" s="75"/>
      <c r="K50" s="6"/>
      <c r="L50" s="78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78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78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78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78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78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78"/>
      <c r="F56" s="105">
        <f>+M46-F55</f>
        <v>2902.8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2902.8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73"/>
      <c r="C59" s="74"/>
      <c r="D59" s="74"/>
      <c r="E59" s="74"/>
      <c r="F59" s="74"/>
      <c r="G59" s="74"/>
      <c r="H59" s="6"/>
      <c r="I59" s="74"/>
      <c r="J59" s="74"/>
      <c r="K59" s="74"/>
      <c r="L59" s="74"/>
      <c r="M59" s="74"/>
      <c r="N59" s="76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131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132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  <mergeCell ref="P54:Q54"/>
    <mergeCell ref="F55:G55"/>
    <mergeCell ref="F57:G57"/>
    <mergeCell ref="B58:G58"/>
    <mergeCell ref="I58:N58"/>
    <mergeCell ref="F56:G56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H40:I40"/>
    <mergeCell ref="M40:N40"/>
    <mergeCell ref="M41:N41"/>
    <mergeCell ref="G42:J42"/>
    <mergeCell ref="K42:L42"/>
    <mergeCell ref="M42:N42"/>
    <mergeCell ref="C37:E37"/>
    <mergeCell ref="G37:I37"/>
    <mergeCell ref="C38:E38"/>
    <mergeCell ref="G38:I38"/>
    <mergeCell ref="C39:E39"/>
    <mergeCell ref="G39:I39"/>
    <mergeCell ref="C34:E34"/>
    <mergeCell ref="G34:I34"/>
    <mergeCell ref="C35:E35"/>
    <mergeCell ref="G35:I35"/>
    <mergeCell ref="C36:E36"/>
    <mergeCell ref="G36:I36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78"/>
  <sheetViews>
    <sheetView zoomScaleNormal="100" workbookViewId="0">
      <selection activeCell="V14" sqref="V1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15</v>
      </c>
      <c r="N2" s="134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2"/>
      <c r="M4" s="72"/>
      <c r="N4" s="10" t="s">
        <v>1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2" t="s">
        <v>2</v>
      </c>
      <c r="M5" s="72"/>
      <c r="N5" s="12"/>
    </row>
    <row r="6" spans="1:22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11</v>
      </c>
      <c r="K8" s="67" t="s">
        <v>5</v>
      </c>
      <c r="L8" s="99" t="s">
        <v>65</v>
      </c>
      <c r="M8" s="99"/>
      <c r="N8" s="13">
        <v>2018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2118.4</v>
      </c>
      <c r="N9" s="108"/>
    </row>
    <row r="10" spans="1:22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0"/>
      <c r="B11" s="149">
        <f>$M$9</f>
        <v>2118.4</v>
      </c>
      <c r="C11" s="150"/>
      <c r="D11" s="151" t="s">
        <v>128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2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2" ht="12.75" customHeight="1">
      <c r="A13" s="5"/>
      <c r="B13" s="140" t="s">
        <v>127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2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V14" s="4" t="s">
        <v>10</v>
      </c>
    </row>
    <row r="15" spans="1:22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2">
      <c r="A16" s="5"/>
      <c r="B16" s="5" t="s">
        <v>11</v>
      </c>
      <c r="C16" s="6"/>
      <c r="D16" s="6"/>
      <c r="E16" s="18">
        <v>14</v>
      </c>
      <c r="F16" s="67" t="s">
        <v>5</v>
      </c>
      <c r="G16" s="99" t="s">
        <v>67</v>
      </c>
      <c r="H16" s="99"/>
      <c r="I16" s="67" t="s">
        <v>12</v>
      </c>
      <c r="J16" s="18">
        <v>14</v>
      </c>
      <c r="K16" s="67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67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67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67" t="s">
        <v>28</v>
      </c>
      <c r="F25" s="113">
        <v>880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880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67" t="s">
        <v>28</v>
      </c>
      <c r="G27" s="99" t="s">
        <v>34</v>
      </c>
      <c r="H27" s="99"/>
      <c r="I27" s="99"/>
      <c r="J27" s="24">
        <v>337</v>
      </c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84</v>
      </c>
      <c r="D28" s="99"/>
      <c r="E28" s="99"/>
      <c r="F28" s="26" t="s">
        <v>28</v>
      </c>
      <c r="G28" s="99" t="s">
        <v>33</v>
      </c>
      <c r="H28" s="99"/>
      <c r="I28" s="99"/>
      <c r="J28" s="24">
        <v>337</v>
      </c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36</v>
      </c>
      <c r="D29" s="121"/>
      <c r="E29" s="121"/>
      <c r="F29" s="67" t="s">
        <v>28</v>
      </c>
      <c r="G29" s="99" t="s">
        <v>36</v>
      </c>
      <c r="H29" s="99"/>
      <c r="I29" s="99"/>
      <c r="J29" s="27">
        <v>100</v>
      </c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/>
      <c r="D30" s="99"/>
      <c r="E30" s="99"/>
      <c r="F30" s="67" t="s">
        <v>28</v>
      </c>
      <c r="G30" s="121"/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/>
      <c r="D31" s="121"/>
      <c r="E31" s="121"/>
      <c r="F31" s="67" t="s">
        <v>28</v>
      </c>
      <c r="G31" s="121"/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67" t="s">
        <v>28</v>
      </c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67" t="s">
        <v>28</v>
      </c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67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67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67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67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67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67"/>
      <c r="G39" s="88"/>
      <c r="H39" s="88"/>
      <c r="I39" s="88"/>
      <c r="J39" s="29">
        <f>SUM(J27:J38)</f>
        <v>774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71"/>
      <c r="M40" s="115">
        <f>M25</f>
        <v>880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67"/>
      <c r="I41" s="67"/>
      <c r="J41" s="32"/>
      <c r="K41" s="6"/>
      <c r="L41" s="68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/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68" t="s">
        <v>32</v>
      </c>
      <c r="M43" s="113">
        <f>J39*J40</f>
        <v>1238.4000000000001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68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68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71"/>
      <c r="F46" s="111">
        <v>0</v>
      </c>
      <c r="G46" s="112"/>
      <c r="H46" s="68"/>
      <c r="I46" s="68"/>
      <c r="J46" s="68"/>
      <c r="K46" s="6" t="s">
        <v>46</v>
      </c>
      <c r="L46" s="71"/>
      <c r="M46" s="107">
        <f>SUM(M40+M42+M43)+M44+M45</f>
        <v>2118.4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71"/>
      <c r="F47" s="101">
        <v>0</v>
      </c>
      <c r="G47" s="102"/>
      <c r="H47" s="68"/>
      <c r="I47" s="68"/>
      <c r="J47" s="68"/>
      <c r="K47" s="6" t="s">
        <v>48</v>
      </c>
      <c r="L47" s="71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71"/>
      <c r="F48" s="109">
        <f>SUM(F46:G47)</f>
        <v>0</v>
      </c>
      <c r="G48" s="110"/>
      <c r="H48" s="68"/>
      <c r="I48" s="68"/>
      <c r="J48" s="68"/>
      <c r="K48" s="6"/>
      <c r="L48" s="71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71"/>
      <c r="F49" s="101">
        <v>0</v>
      </c>
      <c r="G49" s="102"/>
      <c r="H49" s="68"/>
      <c r="I49" s="68"/>
      <c r="J49" s="68"/>
      <c r="K49" s="6"/>
      <c r="L49" s="71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71"/>
      <c r="F50" s="109">
        <f>SUM(F48:G49)</f>
        <v>0</v>
      </c>
      <c r="G50" s="110"/>
      <c r="H50" s="68"/>
      <c r="I50" s="68"/>
      <c r="J50" s="68"/>
      <c r="K50" s="6"/>
      <c r="L50" s="71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71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71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71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71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71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71"/>
      <c r="F56" s="105">
        <f>+M46-F55</f>
        <v>2118.4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2118.4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66"/>
      <c r="C59" s="67"/>
      <c r="D59" s="67"/>
      <c r="E59" s="67"/>
      <c r="F59" s="67"/>
      <c r="G59" s="67"/>
      <c r="H59" s="6"/>
      <c r="I59" s="67"/>
      <c r="J59" s="67"/>
      <c r="K59" s="67"/>
      <c r="L59" s="67"/>
      <c r="M59" s="67"/>
      <c r="N59" s="69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101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102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F55:G55"/>
    <mergeCell ref="F57:G57"/>
    <mergeCell ref="B58:G58"/>
    <mergeCell ref="I58:N58"/>
    <mergeCell ref="F56:G56"/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V78"/>
  <sheetViews>
    <sheetView topLeftCell="A37" zoomScaleNormal="100" workbookViewId="0">
      <selection activeCell="I62" sqref="I62:N6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13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2"/>
      <c r="M4" s="72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2" t="s">
        <v>2</v>
      </c>
      <c r="M5" s="72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11</v>
      </c>
      <c r="K8" s="67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640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70"/>
      <c r="B11" s="149">
        <f>$M$9</f>
        <v>640</v>
      </c>
      <c r="C11" s="150"/>
      <c r="D11" s="151" t="s">
        <v>122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123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14</v>
      </c>
      <c r="F16" s="67" t="s">
        <v>5</v>
      </c>
      <c r="G16" s="99" t="s">
        <v>67</v>
      </c>
      <c r="H16" s="99"/>
      <c r="I16" s="67" t="s">
        <v>12</v>
      </c>
      <c r="J16" s="18">
        <v>14</v>
      </c>
      <c r="K16" s="67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67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67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67" t="s">
        <v>28</v>
      </c>
      <c r="F25" s="113">
        <v>640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640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67" t="s">
        <v>28</v>
      </c>
      <c r="G27" s="99" t="s">
        <v>84</v>
      </c>
      <c r="H27" s="99"/>
      <c r="I27" s="99"/>
      <c r="J27" s="24"/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84</v>
      </c>
      <c r="D28" s="99"/>
      <c r="E28" s="99"/>
      <c r="F28" s="26" t="s">
        <v>28</v>
      </c>
      <c r="G28" s="99" t="s">
        <v>33</v>
      </c>
      <c r="H28" s="99"/>
      <c r="I28" s="99"/>
      <c r="J28" s="24"/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36</v>
      </c>
      <c r="D29" s="121"/>
      <c r="E29" s="121"/>
      <c r="F29" s="67" t="s">
        <v>28</v>
      </c>
      <c r="G29" s="99" t="s">
        <v>36</v>
      </c>
      <c r="H29" s="99"/>
      <c r="I29" s="99"/>
      <c r="J29" s="27"/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/>
      <c r="D30" s="99"/>
      <c r="E30" s="99"/>
      <c r="F30" s="67" t="s">
        <v>28</v>
      </c>
      <c r="G30" s="121"/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/>
      <c r="D31" s="121"/>
      <c r="E31" s="121"/>
      <c r="F31" s="67" t="s">
        <v>28</v>
      </c>
      <c r="G31" s="121"/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67" t="s">
        <v>28</v>
      </c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67" t="s">
        <v>28</v>
      </c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67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67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67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67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67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67"/>
      <c r="G39" s="88"/>
      <c r="H39" s="88"/>
      <c r="I39" s="88"/>
      <c r="J39" s="29">
        <f>SUM(J27:J38)</f>
        <v>0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71"/>
      <c r="M40" s="115">
        <f>M25</f>
        <v>640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67"/>
      <c r="I41" s="67"/>
      <c r="J41" s="32"/>
      <c r="K41" s="6"/>
      <c r="L41" s="68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/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68" t="s">
        <v>32</v>
      </c>
      <c r="M43" s="113">
        <f>J39*J40</f>
        <v>0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68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68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71"/>
      <c r="F46" s="111">
        <v>0</v>
      </c>
      <c r="G46" s="112"/>
      <c r="H46" s="68"/>
      <c r="I46" s="68"/>
      <c r="J46" s="68"/>
      <c r="K46" s="6" t="s">
        <v>46</v>
      </c>
      <c r="L46" s="71"/>
      <c r="M46" s="107">
        <f>SUM(M40+M42+M43)+M44+M45</f>
        <v>640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71"/>
      <c r="F47" s="101">
        <v>0</v>
      </c>
      <c r="G47" s="102"/>
      <c r="H47" s="68"/>
      <c r="I47" s="68"/>
      <c r="J47" s="68"/>
      <c r="K47" s="6" t="s">
        <v>48</v>
      </c>
      <c r="L47" s="71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71"/>
      <c r="F48" s="109">
        <f>SUM(F46:G47)</f>
        <v>0</v>
      </c>
      <c r="G48" s="110"/>
      <c r="H48" s="68"/>
      <c r="I48" s="68"/>
      <c r="J48" s="68"/>
      <c r="K48" s="6"/>
      <c r="L48" s="71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71"/>
      <c r="F49" s="101">
        <v>0</v>
      </c>
      <c r="G49" s="102"/>
      <c r="H49" s="68"/>
      <c r="I49" s="68"/>
      <c r="J49" s="68"/>
      <c r="K49" s="6"/>
      <c r="L49" s="71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71"/>
      <c r="F50" s="109">
        <f>SUM(F48:G49)</f>
        <v>0</v>
      </c>
      <c r="G50" s="110"/>
      <c r="H50" s="68"/>
      <c r="I50" s="68"/>
      <c r="J50" s="68"/>
      <c r="K50" s="6"/>
      <c r="L50" s="71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71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71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71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71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71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71"/>
      <c r="F56" s="105">
        <f>+M46-F55</f>
        <v>640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640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66"/>
      <c r="C59" s="67"/>
      <c r="D59" s="67"/>
      <c r="E59" s="67"/>
      <c r="F59" s="67"/>
      <c r="G59" s="67"/>
      <c r="H59" s="6"/>
      <c r="I59" s="67"/>
      <c r="J59" s="67"/>
      <c r="K59" s="67"/>
      <c r="L59" s="67"/>
      <c r="M59" s="67"/>
      <c r="N59" s="69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125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124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F55:G55"/>
    <mergeCell ref="F57:G57"/>
    <mergeCell ref="B58:G58"/>
    <mergeCell ref="I58:N58"/>
    <mergeCell ref="F56:G56"/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78"/>
  <sheetViews>
    <sheetView zoomScaleNormal="100" workbookViewId="0">
      <selection activeCell="R21" sqref="R2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13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2"/>
      <c r="M4" s="72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2" t="s">
        <v>2</v>
      </c>
      <c r="M5" s="72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11</v>
      </c>
      <c r="K8" s="67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640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70"/>
      <c r="B11" s="149">
        <f>$M$9</f>
        <v>640</v>
      </c>
      <c r="C11" s="150"/>
      <c r="D11" s="151" t="s">
        <v>122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123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14</v>
      </c>
      <c r="F16" s="67" t="s">
        <v>5</v>
      </c>
      <c r="G16" s="99" t="s">
        <v>67</v>
      </c>
      <c r="H16" s="99"/>
      <c r="I16" s="67" t="s">
        <v>12</v>
      </c>
      <c r="J16" s="18">
        <v>14</v>
      </c>
      <c r="K16" s="67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67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67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67" t="s">
        <v>28</v>
      </c>
      <c r="F25" s="113">
        <v>640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640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67" t="s">
        <v>28</v>
      </c>
      <c r="G27" s="99" t="s">
        <v>84</v>
      </c>
      <c r="H27" s="99"/>
      <c r="I27" s="99"/>
      <c r="J27" s="24"/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84</v>
      </c>
      <c r="D28" s="99"/>
      <c r="E28" s="99"/>
      <c r="F28" s="26" t="s">
        <v>28</v>
      </c>
      <c r="G28" s="99" t="s">
        <v>33</v>
      </c>
      <c r="H28" s="99"/>
      <c r="I28" s="99"/>
      <c r="J28" s="24"/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36</v>
      </c>
      <c r="D29" s="121"/>
      <c r="E29" s="121"/>
      <c r="F29" s="67" t="s">
        <v>28</v>
      </c>
      <c r="G29" s="99" t="s">
        <v>36</v>
      </c>
      <c r="H29" s="99"/>
      <c r="I29" s="99"/>
      <c r="J29" s="27"/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/>
      <c r="D30" s="99"/>
      <c r="E30" s="99"/>
      <c r="F30" s="67" t="s">
        <v>28</v>
      </c>
      <c r="G30" s="121"/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/>
      <c r="D31" s="121"/>
      <c r="E31" s="121"/>
      <c r="F31" s="67" t="s">
        <v>28</v>
      </c>
      <c r="G31" s="121"/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67" t="s">
        <v>28</v>
      </c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67" t="s">
        <v>28</v>
      </c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67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67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67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67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67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67"/>
      <c r="G39" s="88"/>
      <c r="H39" s="88"/>
      <c r="I39" s="88"/>
      <c r="J39" s="29">
        <f>SUM(J27:J38)</f>
        <v>0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71"/>
      <c r="M40" s="115">
        <f>M25</f>
        <v>640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67"/>
      <c r="I41" s="67"/>
      <c r="J41" s="32"/>
      <c r="K41" s="6"/>
      <c r="L41" s="68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/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68" t="s">
        <v>32</v>
      </c>
      <c r="M43" s="113">
        <f>J39*J40</f>
        <v>0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68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68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71"/>
      <c r="F46" s="111">
        <v>0</v>
      </c>
      <c r="G46" s="112"/>
      <c r="H46" s="68"/>
      <c r="I46" s="68"/>
      <c r="J46" s="68"/>
      <c r="K46" s="6" t="s">
        <v>46</v>
      </c>
      <c r="L46" s="71"/>
      <c r="M46" s="107">
        <f>SUM(M40+M42+M43)+M44+M45</f>
        <v>640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71"/>
      <c r="F47" s="101">
        <v>0</v>
      </c>
      <c r="G47" s="102"/>
      <c r="H47" s="68"/>
      <c r="I47" s="68"/>
      <c r="J47" s="68"/>
      <c r="K47" s="6" t="s">
        <v>48</v>
      </c>
      <c r="L47" s="71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71"/>
      <c r="F48" s="109">
        <f>SUM(F46:G47)</f>
        <v>0</v>
      </c>
      <c r="G48" s="110"/>
      <c r="H48" s="68"/>
      <c r="I48" s="68"/>
      <c r="J48" s="68"/>
      <c r="K48" s="6"/>
      <c r="L48" s="71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71"/>
      <c r="F49" s="101">
        <v>0</v>
      </c>
      <c r="G49" s="102"/>
      <c r="H49" s="68"/>
      <c r="I49" s="68"/>
      <c r="J49" s="68"/>
      <c r="K49" s="6"/>
      <c r="L49" s="71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71"/>
      <c r="F50" s="109">
        <f>SUM(F48:G49)</f>
        <v>0</v>
      </c>
      <c r="G50" s="110"/>
      <c r="H50" s="68"/>
      <c r="I50" s="68"/>
      <c r="J50" s="68"/>
      <c r="K50" s="6"/>
      <c r="L50" s="71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71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71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71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71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71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71"/>
      <c r="F56" s="105">
        <f>+M46-F55</f>
        <v>640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640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66"/>
      <c r="C59" s="67"/>
      <c r="D59" s="67"/>
      <c r="E59" s="67"/>
      <c r="F59" s="67"/>
      <c r="G59" s="67"/>
      <c r="H59" s="6"/>
      <c r="I59" s="67"/>
      <c r="J59" s="67"/>
      <c r="K59" s="67"/>
      <c r="L59" s="67"/>
      <c r="M59" s="67"/>
      <c r="N59" s="69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104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105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F55:G55"/>
    <mergeCell ref="F57:G57"/>
    <mergeCell ref="B58:G58"/>
    <mergeCell ref="I58:N58"/>
    <mergeCell ref="F56:G56"/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78"/>
  <sheetViews>
    <sheetView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12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2"/>
      <c r="M4" s="72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2" t="s">
        <v>2</v>
      </c>
      <c r="M5" s="72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11</v>
      </c>
      <c r="K8" s="67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1036.8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70"/>
      <c r="B11" s="149">
        <f>$M$9</f>
        <v>1036.8</v>
      </c>
      <c r="C11" s="150"/>
      <c r="D11" s="151" t="s">
        <v>129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118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13</v>
      </c>
      <c r="F16" s="67" t="s">
        <v>5</v>
      </c>
      <c r="G16" s="99" t="s">
        <v>67</v>
      </c>
      <c r="H16" s="99"/>
      <c r="I16" s="67" t="s">
        <v>12</v>
      </c>
      <c r="J16" s="18">
        <v>13</v>
      </c>
      <c r="K16" s="67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67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67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67" t="s">
        <v>28</v>
      </c>
      <c r="F25" s="113">
        <v>640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640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67" t="s">
        <v>28</v>
      </c>
      <c r="G27" s="99" t="s">
        <v>97</v>
      </c>
      <c r="H27" s="99"/>
      <c r="I27" s="99"/>
      <c r="J27" s="24">
        <v>57</v>
      </c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96</v>
      </c>
      <c r="D28" s="99"/>
      <c r="E28" s="99"/>
      <c r="F28" s="26" t="s">
        <v>28</v>
      </c>
      <c r="G28" s="99" t="s">
        <v>33</v>
      </c>
      <c r="H28" s="99"/>
      <c r="I28" s="99"/>
      <c r="J28" s="24">
        <v>57</v>
      </c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33</v>
      </c>
      <c r="D29" s="121"/>
      <c r="E29" s="121"/>
      <c r="F29" s="67" t="s">
        <v>28</v>
      </c>
      <c r="G29" s="99" t="s">
        <v>119</v>
      </c>
      <c r="H29" s="99"/>
      <c r="I29" s="99"/>
      <c r="J29" s="27">
        <v>17</v>
      </c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 t="s">
        <v>119</v>
      </c>
      <c r="D30" s="99"/>
      <c r="E30" s="99"/>
      <c r="F30" s="67" t="s">
        <v>28</v>
      </c>
      <c r="G30" s="121" t="s">
        <v>33</v>
      </c>
      <c r="H30" s="121"/>
      <c r="I30" s="121"/>
      <c r="J30" s="27">
        <v>17</v>
      </c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 t="s">
        <v>36</v>
      </c>
      <c r="D31" s="121"/>
      <c r="E31" s="121"/>
      <c r="F31" s="67" t="s">
        <v>28</v>
      </c>
      <c r="G31" s="121" t="s">
        <v>36</v>
      </c>
      <c r="H31" s="121"/>
      <c r="I31" s="121"/>
      <c r="J31" s="27">
        <v>100</v>
      </c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67" t="s">
        <v>28</v>
      </c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67" t="s">
        <v>28</v>
      </c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67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67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67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67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67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67"/>
      <c r="G39" s="88"/>
      <c r="H39" s="88"/>
      <c r="I39" s="88"/>
      <c r="J39" s="29">
        <f>SUM(J27:J38)</f>
        <v>248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71"/>
      <c r="M40" s="115">
        <f>M25</f>
        <v>640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67"/>
      <c r="I41" s="67"/>
      <c r="J41" s="32"/>
      <c r="K41" s="6"/>
      <c r="L41" s="68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/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68" t="s">
        <v>32</v>
      </c>
      <c r="M43" s="113">
        <f>J39*J40</f>
        <v>396.8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68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68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71"/>
      <c r="F46" s="111">
        <v>0</v>
      </c>
      <c r="G46" s="112"/>
      <c r="H46" s="68"/>
      <c r="I46" s="68"/>
      <c r="J46" s="68"/>
      <c r="K46" s="6" t="s">
        <v>46</v>
      </c>
      <c r="L46" s="71"/>
      <c r="M46" s="107">
        <f>SUM(M40+M42+M43)+M44+M45</f>
        <v>1036.8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71"/>
      <c r="F47" s="101">
        <v>0</v>
      </c>
      <c r="G47" s="102"/>
      <c r="H47" s="68"/>
      <c r="I47" s="68"/>
      <c r="J47" s="68"/>
      <c r="K47" s="6" t="s">
        <v>48</v>
      </c>
      <c r="L47" s="71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71"/>
      <c r="F48" s="109">
        <f>SUM(F46:G47)</f>
        <v>0</v>
      </c>
      <c r="G48" s="110"/>
      <c r="H48" s="68"/>
      <c r="I48" s="68"/>
      <c r="J48" s="68"/>
      <c r="K48" s="6"/>
      <c r="L48" s="71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71"/>
      <c r="F49" s="101">
        <v>0</v>
      </c>
      <c r="G49" s="102"/>
      <c r="H49" s="68"/>
      <c r="I49" s="68"/>
      <c r="J49" s="68"/>
      <c r="K49" s="6"/>
      <c r="L49" s="71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71"/>
      <c r="F50" s="109">
        <f>SUM(F48:G49)</f>
        <v>0</v>
      </c>
      <c r="G50" s="110"/>
      <c r="H50" s="68"/>
      <c r="I50" s="68"/>
      <c r="J50" s="68"/>
      <c r="K50" s="6"/>
      <c r="L50" s="71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71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71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71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71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71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71"/>
      <c r="F56" s="105">
        <f>+M46-F55</f>
        <v>1036.8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1036.8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66"/>
      <c r="C59" s="67"/>
      <c r="D59" s="67"/>
      <c r="E59" s="67"/>
      <c r="F59" s="67"/>
      <c r="G59" s="67"/>
      <c r="H59" s="6"/>
      <c r="I59" s="67"/>
      <c r="J59" s="67"/>
      <c r="K59" s="67"/>
      <c r="L59" s="67"/>
      <c r="M59" s="67"/>
      <c r="N59" s="69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120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99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F55:G55"/>
    <mergeCell ref="F57:G57"/>
    <mergeCell ref="B58:G58"/>
    <mergeCell ref="I58:N58"/>
    <mergeCell ref="F56:G56"/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V78"/>
  <sheetViews>
    <sheetView topLeftCell="A3"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11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6</v>
      </c>
      <c r="K8" s="16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4419.2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21"/>
      <c r="B11" s="149">
        <f>$M$9</f>
        <v>4419.2</v>
      </c>
      <c r="C11" s="150"/>
      <c r="D11" s="151" t="s">
        <v>117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112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12</v>
      </c>
      <c r="F16" s="16" t="s">
        <v>5</v>
      </c>
      <c r="G16" s="99" t="s">
        <v>67</v>
      </c>
      <c r="H16" s="99"/>
      <c r="I16" s="16" t="s">
        <v>12</v>
      </c>
      <c r="J16" s="18">
        <v>14</v>
      </c>
      <c r="K16" s="16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16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>
        <v>2</v>
      </c>
      <c r="E24" s="16" t="s">
        <v>28</v>
      </c>
      <c r="F24" s="113">
        <v>1120</v>
      </c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16" t="s">
        <v>28</v>
      </c>
      <c r="F25" s="113">
        <v>640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2880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16" t="s">
        <v>28</v>
      </c>
      <c r="G27" s="99" t="s">
        <v>34</v>
      </c>
      <c r="H27" s="99"/>
      <c r="I27" s="99"/>
      <c r="J27" s="24">
        <v>337</v>
      </c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34</v>
      </c>
      <c r="D28" s="99"/>
      <c r="E28" s="99"/>
      <c r="F28" s="26" t="s">
        <v>28</v>
      </c>
      <c r="G28" s="99" t="s">
        <v>113</v>
      </c>
      <c r="H28" s="99"/>
      <c r="I28" s="99"/>
      <c r="J28" s="24">
        <v>35</v>
      </c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113</v>
      </c>
      <c r="D29" s="121"/>
      <c r="E29" s="121"/>
      <c r="F29" s="16" t="s">
        <v>28</v>
      </c>
      <c r="G29" s="99" t="s">
        <v>114</v>
      </c>
      <c r="H29" s="99"/>
      <c r="I29" s="99"/>
      <c r="J29" s="27">
        <v>12</v>
      </c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 t="s">
        <v>114</v>
      </c>
      <c r="D30" s="99"/>
      <c r="E30" s="99"/>
      <c r="F30" s="16" t="s">
        <v>28</v>
      </c>
      <c r="G30" s="121" t="s">
        <v>113</v>
      </c>
      <c r="H30" s="121"/>
      <c r="I30" s="121"/>
      <c r="J30" s="27">
        <v>12</v>
      </c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 t="s">
        <v>113</v>
      </c>
      <c r="D31" s="121"/>
      <c r="E31" s="121"/>
      <c r="F31" s="16" t="s">
        <v>28</v>
      </c>
      <c r="G31" s="121" t="s">
        <v>34</v>
      </c>
      <c r="H31" s="121"/>
      <c r="I31" s="121"/>
      <c r="J31" s="27">
        <v>35</v>
      </c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 t="s">
        <v>34</v>
      </c>
      <c r="D32" s="121"/>
      <c r="E32" s="121"/>
      <c r="F32" s="16" t="s">
        <v>28</v>
      </c>
      <c r="G32" s="121" t="s">
        <v>113</v>
      </c>
      <c r="H32" s="121"/>
      <c r="I32" s="121"/>
      <c r="J32" s="27">
        <v>35</v>
      </c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 t="s">
        <v>113</v>
      </c>
      <c r="D33" s="122"/>
      <c r="E33" s="122"/>
      <c r="F33" s="16" t="s">
        <v>28</v>
      </c>
      <c r="G33" s="121" t="s">
        <v>114</v>
      </c>
      <c r="H33" s="121"/>
      <c r="I33" s="121"/>
      <c r="J33" s="27">
        <v>12</v>
      </c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 t="s">
        <v>114</v>
      </c>
      <c r="D34" s="121"/>
      <c r="E34" s="121"/>
      <c r="F34" s="16" t="s">
        <v>28</v>
      </c>
      <c r="G34" s="121" t="s">
        <v>113</v>
      </c>
      <c r="H34" s="121"/>
      <c r="I34" s="121"/>
      <c r="J34" s="28">
        <v>12</v>
      </c>
      <c r="K34" s="6" t="s">
        <v>35</v>
      </c>
      <c r="L34" s="6"/>
      <c r="M34" s="6"/>
      <c r="N34" s="13"/>
    </row>
    <row r="35" spans="1:18">
      <c r="A35" s="5"/>
      <c r="B35" s="5"/>
      <c r="C35" s="121" t="s">
        <v>113</v>
      </c>
      <c r="D35" s="121"/>
      <c r="E35" s="121"/>
      <c r="F35" s="16" t="s">
        <v>28</v>
      </c>
      <c r="G35" s="121" t="s">
        <v>34</v>
      </c>
      <c r="H35" s="121"/>
      <c r="I35" s="121"/>
      <c r="J35" s="28">
        <v>35</v>
      </c>
      <c r="K35" s="6" t="s">
        <v>35</v>
      </c>
      <c r="L35" s="6"/>
      <c r="M35" s="6"/>
      <c r="N35" s="13"/>
    </row>
    <row r="36" spans="1:18">
      <c r="A36" s="5"/>
      <c r="B36" s="5"/>
      <c r="C36" s="121" t="s">
        <v>34</v>
      </c>
      <c r="D36" s="121"/>
      <c r="E36" s="121"/>
      <c r="F36" s="16" t="s">
        <v>28</v>
      </c>
      <c r="G36" s="121" t="s">
        <v>108</v>
      </c>
      <c r="H36" s="121"/>
      <c r="I36" s="121"/>
      <c r="J36" s="28">
        <v>337</v>
      </c>
      <c r="K36" s="6" t="s">
        <v>35</v>
      </c>
      <c r="L36" s="6"/>
      <c r="M36" s="6"/>
      <c r="N36" s="13"/>
    </row>
    <row r="37" spans="1:18">
      <c r="A37" s="5"/>
      <c r="B37" s="5"/>
      <c r="C37" s="121" t="s">
        <v>36</v>
      </c>
      <c r="D37" s="121"/>
      <c r="E37" s="121"/>
      <c r="F37" s="16" t="s">
        <v>28</v>
      </c>
      <c r="G37" s="121" t="s">
        <v>36</v>
      </c>
      <c r="H37" s="121"/>
      <c r="I37" s="121"/>
      <c r="J37" s="28">
        <v>100</v>
      </c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16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16"/>
      <c r="G39" s="88"/>
      <c r="H39" s="88"/>
      <c r="I39" s="88"/>
      <c r="J39" s="29">
        <f>SUM(J27:J38)</f>
        <v>962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33"/>
      <c r="M40" s="115">
        <f>M25</f>
        <v>2880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16"/>
      <c r="I41" s="16"/>
      <c r="J41" s="32"/>
      <c r="K41" s="6"/>
      <c r="L41" s="35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/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35" t="s">
        <v>32</v>
      </c>
      <c r="M43" s="113">
        <f>J39*J40</f>
        <v>1539.2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35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35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33"/>
      <c r="F46" s="111">
        <v>0</v>
      </c>
      <c r="G46" s="112"/>
      <c r="H46" s="35"/>
      <c r="I46" s="35"/>
      <c r="J46" s="35"/>
      <c r="K46" s="6" t="s">
        <v>46</v>
      </c>
      <c r="L46" s="33"/>
      <c r="M46" s="107">
        <f>SUM(M40+M42+M43)+M44+M45</f>
        <v>4419.2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33"/>
      <c r="F47" s="101">
        <v>0</v>
      </c>
      <c r="G47" s="102"/>
      <c r="H47" s="35"/>
      <c r="I47" s="35"/>
      <c r="J47" s="35"/>
      <c r="K47" s="6" t="s">
        <v>48</v>
      </c>
      <c r="L47" s="33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33"/>
      <c r="F48" s="109">
        <f>SUM(F46:G47)</f>
        <v>0</v>
      </c>
      <c r="G48" s="110"/>
      <c r="H48" s="35"/>
      <c r="I48" s="35"/>
      <c r="J48" s="35"/>
      <c r="K48" s="6"/>
      <c r="L48" s="33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33"/>
      <c r="F49" s="101">
        <v>0</v>
      </c>
      <c r="G49" s="102"/>
      <c r="H49" s="35"/>
      <c r="I49" s="35"/>
      <c r="J49" s="35"/>
      <c r="K49" s="6"/>
      <c r="L49" s="33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33"/>
      <c r="F50" s="109">
        <f>SUM(F48:G49)</f>
        <v>0</v>
      </c>
      <c r="G50" s="110"/>
      <c r="H50" s="35"/>
      <c r="I50" s="35"/>
      <c r="J50" s="35"/>
      <c r="K50" s="6"/>
      <c r="L50" s="33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33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33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33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33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33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33"/>
      <c r="F56" s="105">
        <f>+M46-F55</f>
        <v>4419.2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4419.2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59"/>
      <c r="C59" s="16"/>
      <c r="D59" s="16"/>
      <c r="E59" s="16"/>
      <c r="F59" s="16"/>
      <c r="G59" s="16"/>
      <c r="H59" s="6"/>
      <c r="I59" s="16"/>
      <c r="J59" s="16"/>
      <c r="K59" s="16"/>
      <c r="L59" s="16"/>
      <c r="M59" s="16"/>
      <c r="N59" s="60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115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116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  <mergeCell ref="F55:G55"/>
    <mergeCell ref="F57:G57"/>
    <mergeCell ref="B58:G58"/>
    <mergeCell ref="I58:N58"/>
    <mergeCell ref="F56:G56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H40:I40"/>
    <mergeCell ref="M40:N40"/>
    <mergeCell ref="M41:N41"/>
    <mergeCell ref="G42:J42"/>
    <mergeCell ref="K42:L42"/>
    <mergeCell ref="M42:N42"/>
    <mergeCell ref="C37:E37"/>
    <mergeCell ref="G37:I37"/>
    <mergeCell ref="C38:E38"/>
    <mergeCell ref="G38:I38"/>
    <mergeCell ref="C39:E39"/>
    <mergeCell ref="G39:I39"/>
    <mergeCell ref="C34:E34"/>
    <mergeCell ref="G34:I34"/>
    <mergeCell ref="C35:E35"/>
    <mergeCell ref="G35:I35"/>
    <mergeCell ref="C36:E36"/>
    <mergeCell ref="G36:I36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V78"/>
  <sheetViews>
    <sheetView tabSelected="1" zoomScaleNormal="100" workbookViewId="0">
      <selection activeCell="Q18" sqref="Q1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10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6</v>
      </c>
      <c r="K8" s="16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1890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21"/>
      <c r="B11" s="149">
        <f>$M$9</f>
        <v>1890</v>
      </c>
      <c r="C11" s="150"/>
      <c r="D11" s="151" t="s">
        <v>111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107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7</v>
      </c>
      <c r="F16" s="16" t="s">
        <v>5</v>
      </c>
      <c r="G16" s="99" t="s">
        <v>67</v>
      </c>
      <c r="H16" s="99"/>
      <c r="I16" s="16" t="s">
        <v>12</v>
      </c>
      <c r="J16" s="18">
        <v>7</v>
      </c>
      <c r="K16" s="16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16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16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16" t="s">
        <v>28</v>
      </c>
      <c r="F25" s="113">
        <v>880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880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16" t="s">
        <v>28</v>
      </c>
      <c r="G27" s="99" t="s">
        <v>68</v>
      </c>
      <c r="H27" s="99"/>
      <c r="I27" s="99"/>
      <c r="J27" s="24">
        <v>110</v>
      </c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68</v>
      </c>
      <c r="D28" s="99"/>
      <c r="E28" s="99"/>
      <c r="F28" s="26" t="s">
        <v>28</v>
      </c>
      <c r="G28" s="99" t="s">
        <v>108</v>
      </c>
      <c r="H28" s="99"/>
      <c r="I28" s="99"/>
      <c r="J28" s="24">
        <v>110</v>
      </c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36</v>
      </c>
      <c r="D29" s="121"/>
      <c r="E29" s="121"/>
      <c r="F29" s="16" t="s">
        <v>28</v>
      </c>
      <c r="G29" s="99" t="s">
        <v>36</v>
      </c>
      <c r="H29" s="99"/>
      <c r="I29" s="99"/>
      <c r="J29" s="27">
        <v>100</v>
      </c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/>
      <c r="D30" s="99"/>
      <c r="E30" s="99"/>
      <c r="F30" s="16" t="s">
        <v>28</v>
      </c>
      <c r="G30" s="121"/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/>
      <c r="D31" s="121"/>
      <c r="E31" s="121"/>
      <c r="F31" s="16" t="s">
        <v>28</v>
      </c>
      <c r="G31" s="121"/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16" t="s">
        <v>28</v>
      </c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16" t="s">
        <v>28</v>
      </c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16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16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16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16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16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16"/>
      <c r="G39" s="88"/>
      <c r="H39" s="88"/>
      <c r="I39" s="88"/>
      <c r="J39" s="29">
        <f>SUM(J27:J38)</f>
        <v>320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33"/>
      <c r="M40" s="115">
        <f>M25</f>
        <v>880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16"/>
      <c r="I41" s="16"/>
      <c r="J41" s="32"/>
      <c r="K41" s="6"/>
      <c r="L41" s="35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>
        <f>249*2</f>
        <v>498</v>
      </c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35" t="s">
        <v>32</v>
      </c>
      <c r="M43" s="113">
        <f>J39*J40</f>
        <v>512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35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35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33"/>
      <c r="F46" s="111">
        <v>0</v>
      </c>
      <c r="G46" s="112"/>
      <c r="H46" s="35"/>
      <c r="I46" s="35"/>
      <c r="J46" s="35"/>
      <c r="K46" s="6" t="s">
        <v>46</v>
      </c>
      <c r="L46" s="33"/>
      <c r="M46" s="107">
        <f>SUM(M40+M42+M43)+M44+M45</f>
        <v>1890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33"/>
      <c r="F47" s="101">
        <v>0</v>
      </c>
      <c r="G47" s="102"/>
      <c r="H47" s="35"/>
      <c r="I47" s="35"/>
      <c r="J47" s="35"/>
      <c r="K47" s="6" t="s">
        <v>48</v>
      </c>
      <c r="L47" s="33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33"/>
      <c r="F48" s="109">
        <f>SUM(F46:G47)</f>
        <v>0</v>
      </c>
      <c r="G48" s="110"/>
      <c r="H48" s="35"/>
      <c r="I48" s="35"/>
      <c r="J48" s="35"/>
      <c r="K48" s="6"/>
      <c r="L48" s="33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33"/>
      <c r="F49" s="101">
        <v>0</v>
      </c>
      <c r="G49" s="102"/>
      <c r="H49" s="35"/>
      <c r="I49" s="35"/>
      <c r="J49" s="35"/>
      <c r="K49" s="6"/>
      <c r="L49" s="33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33"/>
      <c r="F50" s="109">
        <f>SUM(F48:G49)</f>
        <v>0</v>
      </c>
      <c r="G50" s="110"/>
      <c r="H50" s="35"/>
      <c r="I50" s="35"/>
      <c r="J50" s="35"/>
      <c r="K50" s="6"/>
      <c r="L50" s="33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33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33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33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33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33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33"/>
      <c r="F56" s="105">
        <f>+M46-F55</f>
        <v>1890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1890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59"/>
      <c r="C59" s="16"/>
      <c r="D59" s="16"/>
      <c r="E59" s="16"/>
      <c r="F59" s="16"/>
      <c r="G59" s="16"/>
      <c r="H59" s="6"/>
      <c r="I59" s="16"/>
      <c r="J59" s="16"/>
      <c r="K59" s="16"/>
      <c r="L59" s="16"/>
      <c r="M59" s="16"/>
      <c r="N59" s="60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109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110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  <mergeCell ref="F55:G55"/>
    <mergeCell ref="F57:G57"/>
    <mergeCell ref="B58:G58"/>
    <mergeCell ref="I58:N58"/>
    <mergeCell ref="F56:G56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H40:I40"/>
    <mergeCell ref="M40:N40"/>
    <mergeCell ref="M41:N41"/>
    <mergeCell ref="G42:J42"/>
    <mergeCell ref="K42:L42"/>
    <mergeCell ref="M42:N42"/>
    <mergeCell ref="C37:E37"/>
    <mergeCell ref="G37:I37"/>
    <mergeCell ref="C38:E38"/>
    <mergeCell ref="G38:I38"/>
    <mergeCell ref="C39:E39"/>
    <mergeCell ref="G39:I39"/>
    <mergeCell ref="C34:E34"/>
    <mergeCell ref="G34:I34"/>
    <mergeCell ref="C35:E35"/>
    <mergeCell ref="G35:I35"/>
    <mergeCell ref="C36:E36"/>
    <mergeCell ref="G36:I36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2">
        <v>9</v>
      </c>
      <c r="N2" s="134"/>
    </row>
    <row r="3" spans="1:20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7"/>
      <c r="M3" s="148"/>
      <c r="N3" s="8">
        <v>7862</v>
      </c>
    </row>
    <row r="4" spans="1:20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11</v>
      </c>
      <c r="K8" s="15" t="s">
        <v>5</v>
      </c>
      <c r="L8" s="99" t="s">
        <v>65</v>
      </c>
      <c r="M8" s="99"/>
      <c r="N8" s="13">
        <v>2018</v>
      </c>
    </row>
    <row r="9" spans="1:20">
      <c r="A9" s="5"/>
      <c r="B9" s="5"/>
      <c r="C9" s="6"/>
      <c r="D9" s="6"/>
      <c r="E9" s="6"/>
      <c r="F9" s="6"/>
      <c r="G9" s="6"/>
      <c r="H9" s="6"/>
      <c r="I9" s="6"/>
      <c r="J9" s="6"/>
      <c r="K9" s="88" t="s">
        <v>6</v>
      </c>
      <c r="L9" s="88"/>
      <c r="M9" s="107">
        <f>M46</f>
        <v>640</v>
      </c>
      <c r="N9" s="108"/>
    </row>
    <row r="10" spans="1:20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7"/>
      <c r="B11" s="149">
        <f>$M$9</f>
        <v>640</v>
      </c>
      <c r="C11" s="150"/>
      <c r="D11" s="151" t="s">
        <v>122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20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40" t="s">
        <v>121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20">
      <c r="A14" s="5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20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20">
      <c r="A16" s="5"/>
      <c r="B16" s="5" t="s">
        <v>11</v>
      </c>
      <c r="C16" s="6"/>
      <c r="D16" s="6"/>
      <c r="E16" s="18">
        <v>13</v>
      </c>
      <c r="F16" s="15" t="s">
        <v>5</v>
      </c>
      <c r="G16" s="99" t="s">
        <v>67</v>
      </c>
      <c r="H16" s="99"/>
      <c r="I16" s="15" t="s">
        <v>12</v>
      </c>
      <c r="J16" s="18">
        <v>13</v>
      </c>
      <c r="K16" s="15" t="s">
        <v>13</v>
      </c>
      <c r="L16" s="99" t="s">
        <v>65</v>
      </c>
      <c r="M16" s="99"/>
      <c r="N16" s="13">
        <v>2018</v>
      </c>
      <c r="P16" s="19"/>
    </row>
    <row r="17" spans="1:22" ht="12" thickBot="1">
      <c r="A17" s="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22" ht="12" thickBot="1">
      <c r="A18" s="5"/>
      <c r="B18" s="87" t="s">
        <v>14</v>
      </c>
      <c r="C18" s="143"/>
      <c r="D18" s="20"/>
      <c r="E18" s="144" t="s">
        <v>15</v>
      </c>
      <c r="F18" s="145"/>
      <c r="G18" s="146"/>
      <c r="H18" s="20" t="s">
        <v>16</v>
      </c>
      <c r="I18" s="144" t="s">
        <v>17</v>
      </c>
      <c r="J18" s="146"/>
      <c r="K18" s="20"/>
      <c r="L18" s="144" t="s">
        <v>18</v>
      </c>
      <c r="M18" s="146"/>
      <c r="N18" s="20"/>
      <c r="V18" s="4" t="s">
        <v>10</v>
      </c>
    </row>
    <row r="19" spans="1:22">
      <c r="A19" s="5"/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Q19" s="4" t="s">
        <v>10</v>
      </c>
    </row>
    <row r="20" spans="1:22" ht="12.75" customHeight="1">
      <c r="A20" s="5"/>
      <c r="B20" s="129"/>
      <c r="C20" s="130"/>
      <c r="D20" s="130"/>
      <c r="E20" s="131"/>
      <c r="F20" s="132"/>
      <c r="G20" s="121"/>
      <c r="H20" s="121"/>
      <c r="I20" s="133"/>
      <c r="J20" s="132"/>
      <c r="K20" s="133"/>
      <c r="L20" s="132"/>
      <c r="M20" s="121"/>
      <c r="N20" s="134"/>
      <c r="Q20" s="4" t="s">
        <v>10</v>
      </c>
    </row>
    <row r="21" spans="1:22">
      <c r="A21" s="5"/>
      <c r="B21" s="135" t="s">
        <v>20</v>
      </c>
      <c r="C21" s="136"/>
      <c r="D21" s="136"/>
      <c r="E21" s="137"/>
      <c r="F21" s="138" t="s">
        <v>21</v>
      </c>
      <c r="G21" s="136"/>
      <c r="H21" s="136"/>
      <c r="I21" s="137"/>
      <c r="J21" s="138" t="s">
        <v>22</v>
      </c>
      <c r="K21" s="137"/>
      <c r="L21" s="138" t="s">
        <v>23</v>
      </c>
      <c r="M21" s="136"/>
      <c r="N21" s="139"/>
    </row>
    <row r="22" spans="1:22">
      <c r="A22" s="5"/>
      <c r="B22" s="22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25</v>
      </c>
      <c r="D23" s="6"/>
      <c r="E23" s="15"/>
      <c r="F23" s="99" t="s">
        <v>26</v>
      </c>
      <c r="G23" s="99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27</v>
      </c>
      <c r="C24" s="6"/>
      <c r="D24" s="23"/>
      <c r="E24" s="15" t="s">
        <v>28</v>
      </c>
      <c r="F24" s="113"/>
      <c r="G24" s="123"/>
      <c r="H24" s="6" t="s">
        <v>29</v>
      </c>
      <c r="I24" s="6"/>
      <c r="J24" s="11"/>
      <c r="K24" s="6"/>
      <c r="L24" s="6"/>
      <c r="M24" s="124"/>
      <c r="N24" s="125"/>
    </row>
    <row r="25" spans="1:22">
      <c r="A25" s="5"/>
      <c r="B25" s="5" t="s">
        <v>30</v>
      </c>
      <c r="C25" s="6"/>
      <c r="D25" s="23">
        <v>1</v>
      </c>
      <c r="E25" s="15" t="s">
        <v>28</v>
      </c>
      <c r="F25" s="113">
        <v>640</v>
      </c>
      <c r="G25" s="123"/>
      <c r="H25" s="6" t="s">
        <v>29</v>
      </c>
      <c r="I25" s="6"/>
      <c r="J25" s="11"/>
      <c r="K25" s="6" t="s">
        <v>31</v>
      </c>
      <c r="L25" s="6"/>
      <c r="M25" s="115">
        <f>D24*F24+D25*F25</f>
        <v>640</v>
      </c>
      <c r="N25" s="116"/>
    </row>
    <row r="26" spans="1:22">
      <c r="A26" s="5"/>
      <c r="B26" s="22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5" t="s">
        <v>5</v>
      </c>
      <c r="C27" s="99" t="s">
        <v>33</v>
      </c>
      <c r="D27" s="99"/>
      <c r="E27" s="99"/>
      <c r="F27" s="15" t="s">
        <v>28</v>
      </c>
      <c r="G27" s="99" t="s">
        <v>96</v>
      </c>
      <c r="H27" s="99"/>
      <c r="I27" s="99"/>
      <c r="J27" s="24"/>
      <c r="K27" s="6" t="s">
        <v>35</v>
      </c>
      <c r="L27" s="6"/>
      <c r="M27" s="6"/>
      <c r="N27" s="25"/>
    </row>
    <row r="28" spans="1:22">
      <c r="A28" s="5"/>
      <c r="B28" s="5" t="s">
        <v>5</v>
      </c>
      <c r="C28" s="99" t="s">
        <v>97</v>
      </c>
      <c r="D28" s="99"/>
      <c r="E28" s="99"/>
      <c r="F28" s="26" t="s">
        <v>28</v>
      </c>
      <c r="G28" s="99" t="s">
        <v>33</v>
      </c>
      <c r="H28" s="99"/>
      <c r="I28" s="99"/>
      <c r="J28" s="24"/>
      <c r="K28" s="6" t="s">
        <v>35</v>
      </c>
      <c r="L28" s="6"/>
      <c r="M28" s="6"/>
      <c r="N28" s="25"/>
    </row>
    <row r="29" spans="1:22">
      <c r="A29" s="5"/>
      <c r="B29" s="5" t="s">
        <v>5</v>
      </c>
      <c r="C29" s="121" t="s">
        <v>33</v>
      </c>
      <c r="D29" s="121"/>
      <c r="E29" s="121"/>
      <c r="F29" s="15" t="s">
        <v>28</v>
      </c>
      <c r="G29" s="99" t="s">
        <v>119</v>
      </c>
      <c r="H29" s="99"/>
      <c r="I29" s="99"/>
      <c r="J29" s="27"/>
      <c r="K29" s="6" t="s">
        <v>35</v>
      </c>
      <c r="L29" s="6"/>
      <c r="M29" s="6"/>
      <c r="N29" s="13"/>
    </row>
    <row r="30" spans="1:22">
      <c r="A30" s="5"/>
      <c r="B30" s="5" t="s">
        <v>5</v>
      </c>
      <c r="C30" s="99" t="s">
        <v>119</v>
      </c>
      <c r="D30" s="99"/>
      <c r="E30" s="99"/>
      <c r="F30" s="15" t="s">
        <v>28</v>
      </c>
      <c r="G30" s="121" t="s">
        <v>96</v>
      </c>
      <c r="H30" s="121"/>
      <c r="I30" s="121"/>
      <c r="J30" s="27"/>
      <c r="K30" s="6" t="s">
        <v>35</v>
      </c>
      <c r="L30" s="6"/>
      <c r="M30" s="6"/>
      <c r="N30" s="13"/>
    </row>
    <row r="31" spans="1:22">
      <c r="A31" s="5"/>
      <c r="B31" s="5" t="s">
        <v>5</v>
      </c>
      <c r="C31" s="121" t="s">
        <v>36</v>
      </c>
      <c r="D31" s="121"/>
      <c r="E31" s="121"/>
      <c r="F31" s="15" t="s">
        <v>28</v>
      </c>
      <c r="G31" s="121" t="s">
        <v>36</v>
      </c>
      <c r="H31" s="121"/>
      <c r="I31" s="121"/>
      <c r="J31" s="27"/>
      <c r="K31" s="6" t="s">
        <v>35</v>
      </c>
      <c r="L31" s="6"/>
      <c r="M31" s="6"/>
      <c r="N31" s="13"/>
    </row>
    <row r="32" spans="1:22">
      <c r="A32" s="5"/>
      <c r="B32" s="5" t="s">
        <v>5</v>
      </c>
      <c r="C32" s="121"/>
      <c r="D32" s="121"/>
      <c r="E32" s="121"/>
      <c r="F32" s="15" t="s">
        <v>28</v>
      </c>
      <c r="G32" s="121"/>
      <c r="H32" s="121"/>
      <c r="I32" s="121"/>
      <c r="J32" s="27"/>
      <c r="K32" s="6" t="s">
        <v>35</v>
      </c>
      <c r="L32" s="6"/>
      <c r="M32" s="6"/>
      <c r="N32" s="13"/>
    </row>
    <row r="33" spans="1:18">
      <c r="A33" s="5"/>
      <c r="B33" s="5" t="s">
        <v>5</v>
      </c>
      <c r="C33" s="122"/>
      <c r="D33" s="122"/>
      <c r="E33" s="122"/>
      <c r="F33" s="15" t="s">
        <v>28</v>
      </c>
      <c r="G33" s="121"/>
      <c r="H33" s="121"/>
      <c r="I33" s="121"/>
      <c r="J33" s="27"/>
      <c r="K33" s="6" t="s">
        <v>35</v>
      </c>
      <c r="L33" s="6"/>
      <c r="M33" s="6"/>
      <c r="N33" s="13"/>
    </row>
    <row r="34" spans="1:18">
      <c r="A34" s="5"/>
      <c r="B34" s="5" t="s">
        <v>5</v>
      </c>
      <c r="C34" s="121"/>
      <c r="D34" s="121"/>
      <c r="E34" s="121"/>
      <c r="F34" s="15" t="s">
        <v>28</v>
      </c>
      <c r="G34" s="121"/>
      <c r="H34" s="121"/>
      <c r="I34" s="121"/>
      <c r="J34" s="28"/>
      <c r="K34" s="6" t="s">
        <v>35</v>
      </c>
      <c r="L34" s="6"/>
      <c r="M34" s="6"/>
      <c r="N34" s="13"/>
    </row>
    <row r="35" spans="1:18">
      <c r="A35" s="5"/>
      <c r="B35" s="5"/>
      <c r="C35" s="121"/>
      <c r="D35" s="121"/>
      <c r="E35" s="121"/>
      <c r="F35" s="15" t="s">
        <v>28</v>
      </c>
      <c r="G35" s="121"/>
      <c r="H35" s="121"/>
      <c r="I35" s="121"/>
      <c r="J35" s="28"/>
      <c r="K35" s="6" t="s">
        <v>35</v>
      </c>
      <c r="L35" s="6"/>
      <c r="M35" s="6"/>
      <c r="N35" s="13"/>
    </row>
    <row r="36" spans="1:18">
      <c r="A36" s="5"/>
      <c r="B36" s="5"/>
      <c r="C36" s="121"/>
      <c r="D36" s="121"/>
      <c r="E36" s="121"/>
      <c r="F36" s="15" t="s">
        <v>28</v>
      </c>
      <c r="G36" s="121"/>
      <c r="H36" s="121"/>
      <c r="I36" s="121"/>
      <c r="J36" s="28"/>
      <c r="K36" s="6" t="s">
        <v>35</v>
      </c>
      <c r="L36" s="6"/>
      <c r="M36" s="6"/>
      <c r="N36" s="13"/>
    </row>
    <row r="37" spans="1:18">
      <c r="A37" s="5"/>
      <c r="B37" s="5"/>
      <c r="C37" s="121"/>
      <c r="D37" s="121"/>
      <c r="E37" s="121"/>
      <c r="F37" s="15" t="s">
        <v>28</v>
      </c>
      <c r="G37" s="121"/>
      <c r="H37" s="121"/>
      <c r="I37" s="121"/>
      <c r="J37" s="28"/>
      <c r="K37" s="6" t="s">
        <v>35</v>
      </c>
      <c r="L37" s="6"/>
      <c r="M37" s="6"/>
      <c r="N37" s="13"/>
    </row>
    <row r="38" spans="1:18">
      <c r="A38" s="5"/>
      <c r="B38" s="5"/>
      <c r="C38" s="121"/>
      <c r="D38" s="121"/>
      <c r="E38" s="121"/>
      <c r="F38" s="15" t="s">
        <v>28</v>
      </c>
      <c r="G38" s="121"/>
      <c r="H38" s="121"/>
      <c r="I38" s="121"/>
      <c r="J38" s="28"/>
      <c r="K38" s="6" t="s">
        <v>35</v>
      </c>
      <c r="L38" s="6"/>
      <c r="M38" s="6"/>
      <c r="N38" s="13"/>
    </row>
    <row r="39" spans="1:18">
      <c r="A39" s="5"/>
      <c r="B39" s="5"/>
      <c r="C39" s="88"/>
      <c r="D39" s="88"/>
      <c r="E39" s="88"/>
      <c r="F39" s="15"/>
      <c r="G39" s="88"/>
      <c r="H39" s="88"/>
      <c r="I39" s="88"/>
      <c r="J39" s="29">
        <f>SUM(J27:J38)</f>
        <v>0</v>
      </c>
      <c r="K39" s="6"/>
      <c r="L39" s="6"/>
      <c r="M39" s="30"/>
      <c r="N39" s="31"/>
    </row>
    <row r="40" spans="1:18">
      <c r="A40" s="5"/>
      <c r="B40" s="5"/>
      <c r="C40" s="6"/>
      <c r="D40" s="6"/>
      <c r="E40" s="6"/>
      <c r="F40" s="6"/>
      <c r="G40" s="6"/>
      <c r="H40" s="88" t="s">
        <v>37</v>
      </c>
      <c r="I40" s="88"/>
      <c r="J40" s="32">
        <v>1.6</v>
      </c>
      <c r="K40" s="6"/>
      <c r="L40" s="33"/>
      <c r="M40" s="115">
        <f>M25</f>
        <v>640</v>
      </c>
      <c r="N40" s="116"/>
    </row>
    <row r="41" spans="1:18">
      <c r="A41" s="5"/>
      <c r="B41" s="5" t="s">
        <v>38</v>
      </c>
      <c r="C41" s="6"/>
      <c r="D41" s="6"/>
      <c r="E41" s="6"/>
      <c r="F41" s="6"/>
      <c r="G41" s="6"/>
      <c r="H41" s="15"/>
      <c r="I41" s="15"/>
      <c r="J41" s="32"/>
      <c r="K41" s="6"/>
      <c r="L41" s="34" t="s">
        <v>39</v>
      </c>
      <c r="M41" s="117">
        <v>1</v>
      </c>
      <c r="N41" s="118"/>
      <c r="R41" s="4" t="s">
        <v>40</v>
      </c>
    </row>
    <row r="42" spans="1:18">
      <c r="A42" s="5"/>
      <c r="B42" s="5"/>
      <c r="C42" s="6"/>
      <c r="D42" s="6"/>
      <c r="E42" s="6"/>
      <c r="F42" s="6"/>
      <c r="G42" s="119"/>
      <c r="H42" s="119"/>
      <c r="I42" s="119"/>
      <c r="J42" s="119"/>
      <c r="K42" s="119" t="s">
        <v>41</v>
      </c>
      <c r="L42" s="120"/>
      <c r="M42" s="117"/>
      <c r="N42" s="118"/>
      <c r="P42" s="88"/>
      <c r="Q42" s="88"/>
    </row>
    <row r="43" spans="1:18">
      <c r="A43" s="5"/>
      <c r="B43" s="36"/>
      <c r="C43" s="37" t="s">
        <v>42</v>
      </c>
      <c r="D43" s="38"/>
      <c r="E43" s="38"/>
      <c r="F43" s="38"/>
      <c r="G43" s="39"/>
      <c r="H43" s="40"/>
      <c r="I43" s="40"/>
      <c r="J43" s="41"/>
      <c r="K43" s="41"/>
      <c r="L43" s="34" t="s">
        <v>32</v>
      </c>
      <c r="M43" s="113">
        <f>J39*J40</f>
        <v>0</v>
      </c>
      <c r="N43" s="114"/>
      <c r="P43" s="42"/>
      <c r="Q43" s="6"/>
    </row>
    <row r="44" spans="1:18">
      <c r="A44" s="5"/>
      <c r="B44" s="5"/>
      <c r="C44" s="7"/>
      <c r="D44" s="6"/>
      <c r="E44" s="6"/>
      <c r="F44" s="6"/>
      <c r="G44" s="43"/>
      <c r="H44" s="40"/>
      <c r="I44" s="40"/>
      <c r="J44" s="41"/>
      <c r="K44" s="41"/>
      <c r="L44" s="34" t="s">
        <v>43</v>
      </c>
      <c r="M44" s="113"/>
      <c r="N44" s="114"/>
      <c r="P44" s="42"/>
      <c r="Q44" s="6"/>
    </row>
    <row r="45" spans="1:18">
      <c r="A45" s="5"/>
      <c r="B45" s="5"/>
      <c r="C45" s="7"/>
      <c r="D45" s="6"/>
      <c r="E45" s="6"/>
      <c r="F45" s="6"/>
      <c r="G45" s="43"/>
      <c r="H45" s="40"/>
      <c r="I45" s="40"/>
      <c r="J45" s="41"/>
      <c r="K45" s="41"/>
      <c r="L45" s="34" t="s">
        <v>44</v>
      </c>
      <c r="M45" s="113"/>
      <c r="N45" s="114"/>
      <c r="P45" s="42"/>
      <c r="Q45" s="6"/>
    </row>
    <row r="46" spans="1:18">
      <c r="A46" s="5"/>
      <c r="B46" s="5" t="s">
        <v>45</v>
      </c>
      <c r="C46" s="6"/>
      <c r="D46" s="6"/>
      <c r="E46" s="33"/>
      <c r="F46" s="111">
        <v>0</v>
      </c>
      <c r="G46" s="112"/>
      <c r="H46" s="34"/>
      <c r="I46" s="34"/>
      <c r="J46" s="34"/>
      <c r="K46" s="6" t="s">
        <v>46</v>
      </c>
      <c r="L46" s="33"/>
      <c r="M46" s="107">
        <f>SUM(M40+M42+M43)+M44+M45</f>
        <v>640</v>
      </c>
      <c r="N46" s="108"/>
      <c r="O46" s="44"/>
      <c r="P46" s="42"/>
      <c r="Q46" s="11"/>
    </row>
    <row r="47" spans="1:18">
      <c r="A47" s="5"/>
      <c r="B47" s="5" t="s">
        <v>47</v>
      </c>
      <c r="C47" s="6"/>
      <c r="D47" s="6"/>
      <c r="E47" s="33"/>
      <c r="F47" s="101">
        <v>0</v>
      </c>
      <c r="G47" s="102"/>
      <c r="H47" s="34"/>
      <c r="I47" s="34"/>
      <c r="J47" s="34"/>
      <c r="K47" s="6" t="s">
        <v>48</v>
      </c>
      <c r="L47" s="33"/>
      <c r="M47" s="107"/>
      <c r="N47" s="108"/>
      <c r="P47" s="42"/>
      <c r="Q47" s="11"/>
    </row>
    <row r="48" spans="1:18">
      <c r="A48" s="5"/>
      <c r="B48" s="5" t="s">
        <v>49</v>
      </c>
      <c r="C48" s="6"/>
      <c r="D48" s="6"/>
      <c r="E48" s="33"/>
      <c r="F48" s="109">
        <f>SUM(F46:G47)</f>
        <v>0</v>
      </c>
      <c r="G48" s="110"/>
      <c r="H48" s="34"/>
      <c r="I48" s="34"/>
      <c r="J48" s="34"/>
      <c r="K48" s="6"/>
      <c r="L48" s="33"/>
      <c r="M48" s="45"/>
      <c r="N48" s="46"/>
      <c r="P48" s="42"/>
      <c r="Q48" s="47"/>
    </row>
    <row r="49" spans="1:17">
      <c r="A49" s="5"/>
      <c r="B49" s="5" t="s">
        <v>50</v>
      </c>
      <c r="C49" s="6"/>
      <c r="D49" s="6"/>
      <c r="E49" s="33"/>
      <c r="F49" s="101">
        <v>0</v>
      </c>
      <c r="G49" s="102"/>
      <c r="H49" s="34"/>
      <c r="I49" s="34"/>
      <c r="J49" s="34"/>
      <c r="K49" s="6"/>
      <c r="L49" s="33"/>
      <c r="M49" s="45"/>
      <c r="N49" s="46"/>
      <c r="P49" s="42"/>
      <c r="Q49" s="11"/>
    </row>
    <row r="50" spans="1:17">
      <c r="A50" s="5"/>
      <c r="B50" s="5" t="s">
        <v>49</v>
      </c>
      <c r="C50" s="6"/>
      <c r="D50" s="6"/>
      <c r="E50" s="33"/>
      <c r="F50" s="109">
        <f>SUM(F48:G49)</f>
        <v>0</v>
      </c>
      <c r="G50" s="110"/>
      <c r="H50" s="34"/>
      <c r="I50" s="34"/>
      <c r="J50" s="34"/>
      <c r="K50" s="6"/>
      <c r="L50" s="33"/>
      <c r="M50" s="45"/>
      <c r="N50" s="46"/>
      <c r="P50" s="42"/>
      <c r="Q50" s="11"/>
    </row>
    <row r="51" spans="1:17">
      <c r="A51" s="5"/>
      <c r="B51" s="5" t="s">
        <v>32</v>
      </c>
      <c r="C51" s="6"/>
      <c r="D51" s="6"/>
      <c r="E51" s="33"/>
      <c r="F51" s="111">
        <v>0</v>
      </c>
      <c r="G51" s="112"/>
      <c r="H51" s="6"/>
      <c r="I51" s="48" t="s">
        <v>51</v>
      </c>
      <c r="J51" s="38"/>
      <c r="K51" s="38"/>
      <c r="L51" s="38"/>
      <c r="M51" s="38"/>
      <c r="N51" s="49"/>
      <c r="P51" s="42"/>
      <c r="Q51" s="11"/>
    </row>
    <row r="52" spans="1:17">
      <c r="A52" s="5"/>
      <c r="B52" s="5" t="s">
        <v>52</v>
      </c>
      <c r="C52" s="6"/>
      <c r="D52" s="6"/>
      <c r="E52" s="33"/>
      <c r="F52" s="101">
        <v>0</v>
      </c>
      <c r="G52" s="102"/>
      <c r="H52" s="6"/>
      <c r="I52" s="50"/>
      <c r="J52" s="51"/>
      <c r="K52" s="51"/>
      <c r="L52" s="51"/>
      <c r="M52" s="51"/>
      <c r="N52" s="52"/>
      <c r="P52" s="6"/>
      <c r="Q52" s="6"/>
    </row>
    <row r="53" spans="1:17">
      <c r="A53" s="5"/>
      <c r="B53" s="5" t="s">
        <v>44</v>
      </c>
      <c r="C53" s="6"/>
      <c r="D53" s="6"/>
      <c r="E53" s="33" t="s">
        <v>53</v>
      </c>
      <c r="F53" s="101">
        <v>0</v>
      </c>
      <c r="G53" s="102"/>
      <c r="H53" s="6"/>
      <c r="I53" s="50"/>
      <c r="J53" s="51"/>
      <c r="K53" s="51"/>
      <c r="L53" s="51"/>
      <c r="M53" s="51"/>
      <c r="N53" s="52"/>
      <c r="P53" s="6"/>
      <c r="Q53" s="6"/>
    </row>
    <row r="54" spans="1:17">
      <c r="A54" s="5"/>
      <c r="B54" s="5" t="s">
        <v>54</v>
      </c>
      <c r="C54" s="6"/>
      <c r="D54" s="6"/>
      <c r="E54" s="33"/>
      <c r="F54" s="101">
        <v>0</v>
      </c>
      <c r="G54" s="102"/>
      <c r="H54" s="53"/>
      <c r="I54" s="50"/>
      <c r="J54" s="51"/>
      <c r="K54" s="51"/>
      <c r="L54" s="51"/>
      <c r="M54" s="51"/>
      <c r="N54" s="52"/>
      <c r="P54" s="88"/>
      <c r="Q54" s="88"/>
    </row>
    <row r="55" spans="1:17">
      <c r="A55" s="5"/>
      <c r="B55" s="5" t="s">
        <v>48</v>
      </c>
      <c r="C55" s="6"/>
      <c r="D55" s="6"/>
      <c r="E55" s="33"/>
      <c r="F55" s="103">
        <f>SUM(F50:G54)</f>
        <v>0</v>
      </c>
      <c r="G55" s="104"/>
      <c r="H55" s="6"/>
      <c r="I55" s="50"/>
      <c r="J55" s="51"/>
      <c r="K55" s="51"/>
      <c r="L55" s="51"/>
      <c r="M55" s="51"/>
      <c r="N55" s="52"/>
      <c r="P55" s="42"/>
      <c r="Q55" s="6"/>
    </row>
    <row r="56" spans="1:17">
      <c r="A56" s="5"/>
      <c r="B56" s="5" t="s">
        <v>55</v>
      </c>
      <c r="C56" s="6"/>
      <c r="D56" s="6"/>
      <c r="E56" s="33"/>
      <c r="F56" s="105">
        <f>+M46-F55</f>
        <v>640</v>
      </c>
      <c r="G56" s="106"/>
      <c r="H56" s="6"/>
      <c r="I56" s="54"/>
      <c r="J56" s="28"/>
      <c r="K56" s="28"/>
      <c r="L56" s="28"/>
      <c r="M56" s="28"/>
      <c r="N56" s="55"/>
      <c r="P56" s="42"/>
      <c r="Q56" s="6"/>
    </row>
    <row r="57" spans="1:17" ht="12" thickBot="1">
      <c r="A57" s="5"/>
      <c r="B57" s="56" t="s">
        <v>49</v>
      </c>
      <c r="C57" s="27"/>
      <c r="D57" s="27"/>
      <c r="E57" s="57"/>
      <c r="F57" s="96">
        <f>+F55+F56</f>
        <v>640</v>
      </c>
      <c r="G57" s="97"/>
      <c r="H57" s="6"/>
      <c r="I57" s="58"/>
      <c r="J57" s="28"/>
      <c r="K57" s="28"/>
      <c r="L57" s="28"/>
      <c r="M57" s="28"/>
      <c r="N57" s="55"/>
      <c r="P57" s="42"/>
      <c r="Q57" s="11"/>
    </row>
    <row r="58" spans="1:17">
      <c r="A58" s="5"/>
      <c r="B58" s="87" t="s">
        <v>56</v>
      </c>
      <c r="C58" s="88"/>
      <c r="D58" s="88"/>
      <c r="E58" s="88"/>
      <c r="F58" s="88"/>
      <c r="G58" s="88"/>
      <c r="H58" s="6"/>
      <c r="I58" s="89" t="s">
        <v>57</v>
      </c>
      <c r="J58" s="89"/>
      <c r="K58" s="89"/>
      <c r="L58" s="89"/>
      <c r="M58" s="89"/>
      <c r="N58" s="90"/>
      <c r="P58" s="42"/>
      <c r="Q58" s="11"/>
    </row>
    <row r="59" spans="1:17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  <c r="P59" s="42"/>
      <c r="Q59" s="11" t="s">
        <v>58</v>
      </c>
    </row>
    <row r="60" spans="1:17" ht="11.25" hidden="1" customHeight="1">
      <c r="A60" s="5"/>
      <c r="B60" s="87"/>
      <c r="C60" s="88"/>
      <c r="D60" s="88"/>
      <c r="E60" s="88"/>
      <c r="F60" s="88"/>
      <c r="G60" s="88"/>
      <c r="H60" s="6"/>
      <c r="I60" s="6"/>
      <c r="J60" s="6"/>
      <c r="K60" s="6"/>
      <c r="L60" s="6"/>
      <c r="M60" s="6"/>
      <c r="N60" s="13"/>
      <c r="P60" s="42"/>
      <c r="Q60" s="11" t="s">
        <v>59</v>
      </c>
    </row>
    <row r="61" spans="1:17" ht="16.5" customHeight="1">
      <c r="A61" s="5"/>
      <c r="B61" s="98" t="s">
        <v>60</v>
      </c>
      <c r="C61" s="99"/>
      <c r="D61" s="99"/>
      <c r="E61" s="99"/>
      <c r="F61" s="99"/>
      <c r="G61" s="99"/>
      <c r="H61" s="6"/>
      <c r="I61" s="99" t="s">
        <v>104</v>
      </c>
      <c r="J61" s="99"/>
      <c r="K61" s="99"/>
      <c r="L61" s="99"/>
      <c r="M61" s="99"/>
      <c r="N61" s="100"/>
      <c r="P61" s="42"/>
      <c r="Q61" s="11"/>
    </row>
    <row r="62" spans="1:17">
      <c r="A62" s="5"/>
      <c r="B62" s="87" t="s">
        <v>58</v>
      </c>
      <c r="C62" s="88"/>
      <c r="D62" s="88"/>
      <c r="E62" s="88"/>
      <c r="F62" s="88"/>
      <c r="G62" s="88"/>
      <c r="H62" s="6"/>
      <c r="I62" s="89"/>
      <c r="J62" s="89"/>
      <c r="K62" s="89"/>
      <c r="L62" s="89"/>
      <c r="M62" s="89"/>
      <c r="N62" s="90"/>
      <c r="P62" s="6"/>
      <c r="Q62" s="6"/>
    </row>
    <row r="63" spans="1:17" ht="26.25" customHeight="1">
      <c r="A63" s="5"/>
      <c r="B63" s="91" t="s">
        <v>61</v>
      </c>
      <c r="C63" s="92"/>
      <c r="D63" s="92"/>
      <c r="E63" s="92"/>
      <c r="F63" s="92"/>
      <c r="G63" s="92"/>
      <c r="H63" s="6"/>
      <c r="I63" s="92" t="s">
        <v>105</v>
      </c>
      <c r="J63" s="92"/>
      <c r="K63" s="92"/>
      <c r="L63" s="92"/>
      <c r="M63" s="92"/>
      <c r="N63" s="93"/>
      <c r="P63" s="6"/>
      <c r="Q63" s="6"/>
    </row>
    <row r="64" spans="1:17" ht="2.25" customHeight="1">
      <c r="A64" s="5"/>
      <c r="B64" s="87" t="s">
        <v>62</v>
      </c>
      <c r="C64" s="88"/>
      <c r="D64" s="88"/>
      <c r="E64" s="88"/>
      <c r="F64" s="88"/>
      <c r="G64" s="88"/>
      <c r="H64" s="6"/>
      <c r="I64" s="94"/>
      <c r="J64" s="94"/>
      <c r="K64" s="94"/>
      <c r="L64" s="94"/>
      <c r="M64" s="94"/>
      <c r="N64" s="95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63</v>
      </c>
      <c r="J66" s="62">
        <v>7862</v>
      </c>
      <c r="K66" s="62"/>
      <c r="L66" s="63"/>
      <c r="M66" s="64"/>
      <c r="N66" s="65"/>
      <c r="P66" s="6"/>
      <c r="Q66" s="6"/>
    </row>
    <row r="67" spans="1:17" ht="36" customHeight="1">
      <c r="N67" s="4" t="s">
        <v>64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91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H40:I40"/>
    <mergeCell ref="M40:N40"/>
    <mergeCell ref="M41:N41"/>
    <mergeCell ref="G42:J42"/>
    <mergeCell ref="K42:L42"/>
    <mergeCell ref="M42:N42"/>
    <mergeCell ref="F51:G51"/>
    <mergeCell ref="F52:G52"/>
    <mergeCell ref="F53:G53"/>
    <mergeCell ref="F54:G54"/>
    <mergeCell ref="P42:Q42"/>
    <mergeCell ref="M43:N43"/>
    <mergeCell ref="M44:N44"/>
    <mergeCell ref="M45:N45"/>
    <mergeCell ref="F46:G46"/>
    <mergeCell ref="M46:N46"/>
    <mergeCell ref="F47:G47"/>
    <mergeCell ref="M47:N47"/>
    <mergeCell ref="F48:G48"/>
    <mergeCell ref="F49:G49"/>
    <mergeCell ref="F50:G50"/>
    <mergeCell ref="P54:Q54"/>
    <mergeCell ref="F55:G55"/>
    <mergeCell ref="F57:G57"/>
    <mergeCell ref="B58:G58"/>
    <mergeCell ref="I58:N58"/>
    <mergeCell ref="F56:G56"/>
    <mergeCell ref="B63:G63"/>
    <mergeCell ref="I63:N63"/>
    <mergeCell ref="B64:G64"/>
    <mergeCell ref="I64:N64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LORC 17</vt:lpstr>
      <vt:lpstr>BIMO 16</vt:lpstr>
      <vt:lpstr>LMF 15</vt:lpstr>
      <vt:lpstr>AFO 14</vt:lpstr>
      <vt:lpstr>LGCP 13</vt:lpstr>
      <vt:lpstr>JAAG 12</vt:lpstr>
      <vt:lpstr>ASM 11</vt:lpstr>
      <vt:lpstr>RRC 10</vt:lpstr>
      <vt:lpstr>LGCP 9</vt:lpstr>
      <vt:lpstr>LMF 8</vt:lpstr>
      <vt:lpstr>JAAG 7</vt:lpstr>
      <vt:lpstr>AZC 6</vt:lpstr>
      <vt:lpstr>JFM 5</vt:lpstr>
      <vt:lpstr>MCH 4</vt:lpstr>
      <vt:lpstr>MAMT 3</vt:lpstr>
      <vt:lpstr>FJDDUDV 2</vt:lpstr>
      <vt:lpstr>LGB 1</vt:lpstr>
      <vt:lpstr>'AFO 14'!Área_de_impresión</vt:lpstr>
      <vt:lpstr>'ASM 11'!Área_de_impresión</vt:lpstr>
      <vt:lpstr>'AZC 6'!Área_de_impresión</vt:lpstr>
      <vt:lpstr>'BIMO 16'!Área_de_impresión</vt:lpstr>
      <vt:lpstr>'FJDDUDV 2'!Área_de_impresión</vt:lpstr>
      <vt:lpstr>'JAAG 12'!Área_de_impresión</vt:lpstr>
      <vt:lpstr>'JAAG 7'!Área_de_impresión</vt:lpstr>
      <vt:lpstr>'JFM 5'!Área_de_impresión</vt:lpstr>
      <vt:lpstr>'LGB 1'!Área_de_impresión</vt:lpstr>
      <vt:lpstr>'LGCP 13'!Área_de_impresión</vt:lpstr>
      <vt:lpstr>'LGCP 9'!Área_de_impresión</vt:lpstr>
      <vt:lpstr>'LMF 15'!Área_de_impresión</vt:lpstr>
      <vt:lpstr>'LMF 8'!Área_de_impresión</vt:lpstr>
      <vt:lpstr>'LORC 17'!Área_de_impresión</vt:lpstr>
      <vt:lpstr>'MAMT 3'!Área_de_impresión</vt:lpstr>
      <vt:lpstr>'MCH 4'!Área_de_impresión</vt:lpstr>
      <vt:lpstr>'RRC 10'!Área_de_impresión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2018-12-13T21:47:31Z</cp:lastPrinted>
  <dcterms:created xsi:type="dcterms:W3CDTF">2018-12-05T18:03:04Z</dcterms:created>
  <dcterms:modified xsi:type="dcterms:W3CDTF">2018-12-18T22:51:04Z</dcterms:modified>
</cp:coreProperties>
</file>