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9150" firstSheet="15" activeTab="21"/>
  </bookViews>
  <sheets>
    <sheet name="LORC 45" sheetId="47" r:id="rId1"/>
    <sheet name="MAMT 44" sheetId="46" r:id="rId2"/>
    <sheet name="ASM 43" sheetId="45" r:id="rId3"/>
    <sheet name="ASM 42" sheetId="43" r:id="rId4"/>
    <sheet name="MCH 41" sheetId="42" r:id="rId5"/>
    <sheet name="JFMM 40" sheetId="41" r:id="rId6"/>
    <sheet name="ASM 39" sheetId="40" r:id="rId7"/>
    <sheet name="ALM  38" sheetId="38" r:id="rId8"/>
    <sheet name="AFO 37" sheetId="37" r:id="rId9"/>
    <sheet name="LGCP 36" sheetId="36" r:id="rId10"/>
    <sheet name="AEVR 35" sheetId="35" r:id="rId11"/>
    <sheet name="JFMM 34" sheetId="34" r:id="rId12"/>
    <sheet name="RRC 33" sheetId="33" r:id="rId13"/>
    <sheet name="RRC 32" sheetId="32" r:id="rId14"/>
    <sheet name="ASM 31" sheetId="31" r:id="rId15"/>
    <sheet name="LGCP 30" sheetId="30" r:id="rId16"/>
    <sheet name="AFO 29" sheetId="29" r:id="rId17"/>
    <sheet name="ALM 28" sheetId="28" r:id="rId18"/>
    <sheet name="VMF 27" sheetId="27" r:id="rId19"/>
    <sheet name="MCH 26" sheetId="26" r:id="rId20"/>
    <sheet name="IGR 25" sheetId="25" r:id="rId21"/>
    <sheet name="JFMM 24" sheetId="24" r:id="rId22"/>
    <sheet name="ASM 23" sheetId="23" r:id="rId23"/>
    <sheet name="VHRD 22" sheetId="22" r:id="rId24"/>
    <sheet name="IARM 21" sheetId="21" r:id="rId25"/>
    <sheet name="AFO 20" sheetId="20" r:id="rId26"/>
    <sheet name="ALM 19" sheetId="19" r:id="rId27"/>
    <sheet name="LGCP 18" sheetId="18" r:id="rId28"/>
    <sheet name="JFMM 17" sheetId="17" r:id="rId29"/>
    <sheet name="ASM 16" sheetId="16" r:id="rId30"/>
    <sheet name="AZC 15" sheetId="15" r:id="rId31"/>
    <sheet name="LGB 14" sheetId="14" r:id="rId32"/>
    <sheet name="AZC 13" sheetId="13" r:id="rId33"/>
    <sheet name="LGB 12" sheetId="12" r:id="rId34"/>
    <sheet name="JMVM 11" sheetId="11" r:id="rId35"/>
    <sheet name="JMVM 10" sheetId="10" r:id="rId36"/>
    <sheet name="BIMO 9" sheetId="9" r:id="rId37"/>
    <sheet name="BIMO 8" sheetId="8" r:id="rId38"/>
    <sheet name="AEVR 7 COMPL " sheetId="7" r:id="rId39"/>
    <sheet name="JFMM 6" sheetId="6" r:id="rId40"/>
    <sheet name="IGR 5" sheetId="5" r:id="rId41"/>
    <sheet name="MAMT 4" sheetId="4" r:id="rId42"/>
    <sheet name="LMF 3" sheetId="3" r:id="rId43"/>
    <sheet name="ALM 2" sheetId="2" r:id="rId44"/>
    <sheet name="ASM 1" sheetId="1" r:id="rId45"/>
  </sheets>
  <definedNames>
    <definedName name="_xlnm.Print_Area" localSheetId="10">'AEVR 35'!$B$1:$N$66</definedName>
    <definedName name="_xlnm.Print_Area" localSheetId="38">'AEVR 7 COMPL '!$B$1:$N$66</definedName>
    <definedName name="_xlnm.Print_Area" localSheetId="25">'AFO 20'!$B$1:$N$66</definedName>
    <definedName name="_xlnm.Print_Area" localSheetId="16">'AFO 29'!$B$1:$N$66</definedName>
    <definedName name="_xlnm.Print_Area" localSheetId="8">'AFO 37'!$B$1:$N$66</definedName>
    <definedName name="_xlnm.Print_Area" localSheetId="7">'ALM  38'!$B$1:$N$66</definedName>
    <definedName name="_xlnm.Print_Area" localSheetId="26">'ALM 19'!$B$1:$N$66</definedName>
    <definedName name="_xlnm.Print_Area" localSheetId="43">'ALM 2'!$B$1:$N$66</definedName>
    <definedName name="_xlnm.Print_Area" localSheetId="17">'ALM 28'!$B$1:$N$66</definedName>
    <definedName name="_xlnm.Print_Area" localSheetId="44">'ASM 1'!$B$1:$N$66</definedName>
    <definedName name="_xlnm.Print_Area" localSheetId="29">'ASM 16'!$B$1:$N$66</definedName>
    <definedName name="_xlnm.Print_Area" localSheetId="22">'ASM 23'!$B$1:$N$66</definedName>
    <definedName name="_xlnm.Print_Area" localSheetId="14">'ASM 31'!$B$1:$N$66</definedName>
    <definedName name="_xlnm.Print_Area" localSheetId="6">'ASM 39'!$B$1:$N$66</definedName>
    <definedName name="_xlnm.Print_Area" localSheetId="3">'ASM 42'!$B$1:$N$66</definedName>
    <definedName name="_xlnm.Print_Area" localSheetId="2">'ASM 43'!$B$1:$N$66</definedName>
    <definedName name="_xlnm.Print_Area" localSheetId="32">'AZC 13'!$B$1:$N$66</definedName>
    <definedName name="_xlnm.Print_Area" localSheetId="30">'AZC 15'!$B$1:$N$66</definedName>
    <definedName name="_xlnm.Print_Area" localSheetId="37">'BIMO 8'!$B$1:$N$66</definedName>
    <definedName name="_xlnm.Print_Area" localSheetId="36">'BIMO 9'!$B$1:$N$66</definedName>
    <definedName name="_xlnm.Print_Area" localSheetId="24">'IARM 21'!$B$1:$N$66</definedName>
    <definedName name="_xlnm.Print_Area" localSheetId="20">'IGR 25'!$B$1:$N$66</definedName>
    <definedName name="_xlnm.Print_Area" localSheetId="40">'IGR 5'!$B$1:$N$66</definedName>
    <definedName name="_xlnm.Print_Area" localSheetId="28">'JFMM 17'!$B$1:$N$66</definedName>
    <definedName name="_xlnm.Print_Area" localSheetId="21">'JFMM 24'!$B$1:$N$66</definedName>
    <definedName name="_xlnm.Print_Area" localSheetId="11">'JFMM 34'!$B$1:$N$66</definedName>
    <definedName name="_xlnm.Print_Area" localSheetId="5">'JFMM 40'!$B$1:$N$66</definedName>
    <definedName name="_xlnm.Print_Area" localSheetId="39">'JFMM 6'!$B$1:$N$66</definedName>
    <definedName name="_xlnm.Print_Area" localSheetId="35">'JMVM 10'!$B$1:$N$66</definedName>
    <definedName name="_xlnm.Print_Area" localSheetId="34">'JMVM 11'!$B$1:$N$66</definedName>
    <definedName name="_xlnm.Print_Area" localSheetId="33">'LGB 12'!$B$1:$N$66</definedName>
    <definedName name="_xlnm.Print_Area" localSheetId="31">'LGB 14'!$B$1:$N$66</definedName>
    <definedName name="_xlnm.Print_Area" localSheetId="27">'LGCP 18'!$B$1:$N$66</definedName>
    <definedName name="_xlnm.Print_Area" localSheetId="15">'LGCP 30'!$B$1:$N$66</definedName>
    <definedName name="_xlnm.Print_Area" localSheetId="9">'LGCP 36'!$B$1:$N$66</definedName>
    <definedName name="_xlnm.Print_Area" localSheetId="42">'LMF 3'!$B$1:$N$66</definedName>
    <definedName name="_xlnm.Print_Area" localSheetId="0">'LORC 45'!$B$1:$N$66</definedName>
    <definedName name="_xlnm.Print_Area" localSheetId="41">'MAMT 4'!$B$1:$N$66</definedName>
    <definedName name="_xlnm.Print_Area" localSheetId="1">'MAMT 44'!$B$1:$N$66</definedName>
    <definedName name="_xlnm.Print_Area" localSheetId="19">'MCH 26'!$B$1:$N$66</definedName>
    <definedName name="_xlnm.Print_Area" localSheetId="4">'MCH 41'!$B$1:$N$66</definedName>
    <definedName name="_xlnm.Print_Area" localSheetId="13">'RRC 32'!$B$1:$N$66</definedName>
    <definedName name="_xlnm.Print_Area" localSheetId="12">'RRC 33'!$B$1:$N$66</definedName>
    <definedName name="_xlnm.Print_Area" localSheetId="23">'VHRD 22'!$B$1:$N$66</definedName>
    <definedName name="_xlnm.Print_Area" localSheetId="18">'VMF 27'!$B$1:$N$66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47" l="1"/>
  <c r="F48" i="47"/>
  <c r="F50" i="47" s="1"/>
  <c r="F55" i="47" s="1"/>
  <c r="J43" i="47"/>
  <c r="M43" i="47" s="1"/>
  <c r="M25" i="47"/>
  <c r="M40" i="47" s="1"/>
  <c r="M42" i="46"/>
  <c r="F48" i="46"/>
  <c r="F50" i="46" s="1"/>
  <c r="F55" i="46" s="1"/>
  <c r="J43" i="46"/>
  <c r="M43" i="46" s="1"/>
  <c r="M25" i="46"/>
  <c r="M40" i="46" s="1"/>
  <c r="M46" i="47" l="1"/>
  <c r="M46" i="46"/>
  <c r="F56" i="47" l="1"/>
  <c r="F57" i="47" s="1"/>
  <c r="M9" i="47"/>
  <c r="B11" i="47" s="1"/>
  <c r="M9" i="46"/>
  <c r="B11" i="46" s="1"/>
  <c r="F56" i="46"/>
  <c r="F57" i="46" s="1"/>
  <c r="F48" i="45" l="1"/>
  <c r="F50" i="45" s="1"/>
  <c r="F55" i="45" s="1"/>
  <c r="J43" i="45"/>
  <c r="M43" i="45" s="1"/>
  <c r="M25" i="45"/>
  <c r="M40" i="45" s="1"/>
  <c r="M46" i="45" l="1"/>
  <c r="F56" i="45" s="1"/>
  <c r="F57" i="45" s="1"/>
  <c r="F48" i="43"/>
  <c r="F50" i="43" s="1"/>
  <c r="F55" i="43" s="1"/>
  <c r="J43" i="43"/>
  <c r="M43" i="43" s="1"/>
  <c r="M25" i="43"/>
  <c r="M40" i="43" s="1"/>
  <c r="M9" i="45" l="1"/>
  <c r="B11" i="45" s="1"/>
  <c r="M46" i="43"/>
  <c r="F56" i="43" l="1"/>
  <c r="F57" i="43" s="1"/>
  <c r="M9" i="43"/>
  <c r="B11" i="43" s="1"/>
  <c r="F48" i="42" l="1"/>
  <c r="F50" i="42" s="1"/>
  <c r="F55" i="42" s="1"/>
  <c r="J43" i="42"/>
  <c r="M43" i="42" s="1"/>
  <c r="M25" i="42"/>
  <c r="M40" i="42" s="1"/>
  <c r="M42" i="41"/>
  <c r="F48" i="41"/>
  <c r="F50" i="41" s="1"/>
  <c r="F55" i="41" s="1"/>
  <c r="J43" i="41"/>
  <c r="M43" i="41" s="1"/>
  <c r="M25" i="41"/>
  <c r="M40" i="41" s="1"/>
  <c r="F48" i="40"/>
  <c r="F50" i="40" s="1"/>
  <c r="F55" i="40" s="1"/>
  <c r="J43" i="40"/>
  <c r="M43" i="40" s="1"/>
  <c r="M25" i="40"/>
  <c r="M40" i="40" s="1"/>
  <c r="M46" i="40" l="1"/>
  <c r="M9" i="40" s="1"/>
  <c r="B11" i="40" s="1"/>
  <c r="M46" i="42"/>
  <c r="M46" i="41"/>
  <c r="M9" i="41" s="1"/>
  <c r="B11" i="41" s="1"/>
  <c r="F48" i="38"/>
  <c r="F50" i="38" s="1"/>
  <c r="F55" i="38" s="1"/>
  <c r="J43" i="38"/>
  <c r="M43" i="38" s="1"/>
  <c r="M25" i="38"/>
  <c r="M40" i="38" s="1"/>
  <c r="F48" i="37"/>
  <c r="F50" i="37" s="1"/>
  <c r="F55" i="37" s="1"/>
  <c r="J43" i="37"/>
  <c r="M43" i="37" s="1"/>
  <c r="M25" i="37"/>
  <c r="M40" i="37" s="1"/>
  <c r="F48" i="36"/>
  <c r="F50" i="36" s="1"/>
  <c r="F55" i="36" s="1"/>
  <c r="J43" i="36"/>
  <c r="M43" i="36" s="1"/>
  <c r="M42" i="36"/>
  <c r="M25" i="36"/>
  <c r="M40" i="36" s="1"/>
  <c r="M42" i="35"/>
  <c r="F48" i="35"/>
  <c r="F50" i="35" s="1"/>
  <c r="F55" i="35" s="1"/>
  <c r="J43" i="35"/>
  <c r="M43" i="35" s="1"/>
  <c r="M25" i="35"/>
  <c r="M40" i="35" s="1"/>
  <c r="F48" i="34"/>
  <c r="F50" i="34" s="1"/>
  <c r="F55" i="34" s="1"/>
  <c r="J43" i="34"/>
  <c r="M43" i="34" s="1"/>
  <c r="M25" i="34"/>
  <c r="M40" i="34" s="1"/>
  <c r="M42" i="33"/>
  <c r="F48" i="33"/>
  <c r="F50" i="33" s="1"/>
  <c r="F55" i="33" s="1"/>
  <c r="J43" i="33"/>
  <c r="M43" i="33" s="1"/>
  <c r="M25" i="33"/>
  <c r="M40" i="33" s="1"/>
  <c r="F56" i="40" l="1"/>
  <c r="F57" i="40" s="1"/>
  <c r="M9" i="42"/>
  <c r="B11" i="42" s="1"/>
  <c r="F56" i="42"/>
  <c r="F57" i="42" s="1"/>
  <c r="F56" i="41"/>
  <c r="F57" i="41" s="1"/>
  <c r="M46" i="36"/>
  <c r="M9" i="36" s="1"/>
  <c r="B11" i="36" s="1"/>
  <c r="M46" i="38"/>
  <c r="F56" i="38" s="1"/>
  <c r="F57" i="38" s="1"/>
  <c r="M46" i="37"/>
  <c r="M9" i="37" s="1"/>
  <c r="B11" i="37" s="1"/>
  <c r="M46" i="35"/>
  <c r="M9" i="35" s="1"/>
  <c r="B11" i="35" s="1"/>
  <c r="M46" i="34"/>
  <c r="M46" i="33"/>
  <c r="F56" i="33" s="1"/>
  <c r="F57" i="33" s="1"/>
  <c r="M44" i="32"/>
  <c r="M45" i="32"/>
  <c r="M42" i="32"/>
  <c r="F48" i="32"/>
  <c r="F50" i="32" s="1"/>
  <c r="F55" i="32" s="1"/>
  <c r="J43" i="32"/>
  <c r="M43" i="32" s="1"/>
  <c r="M25" i="32"/>
  <c r="M40" i="32" s="1"/>
  <c r="M42" i="31"/>
  <c r="F48" i="31"/>
  <c r="F50" i="31" s="1"/>
  <c r="F55" i="31" s="1"/>
  <c r="J43" i="31"/>
  <c r="M43" i="31" s="1"/>
  <c r="M25" i="31"/>
  <c r="M40" i="31" s="1"/>
  <c r="F56" i="36" l="1"/>
  <c r="F57" i="36" s="1"/>
  <c r="M9" i="38"/>
  <c r="B11" i="38" s="1"/>
  <c r="F56" i="37"/>
  <c r="F57" i="37" s="1"/>
  <c r="F56" i="35"/>
  <c r="F57" i="35" s="1"/>
  <c r="F56" i="34"/>
  <c r="F57" i="34" s="1"/>
  <c r="M9" i="34"/>
  <c r="B11" i="34" s="1"/>
  <c r="M9" i="33"/>
  <c r="B11" i="33" s="1"/>
  <c r="M46" i="32"/>
  <c r="M46" i="31"/>
  <c r="F48" i="30"/>
  <c r="F50" i="30" s="1"/>
  <c r="F55" i="30" s="1"/>
  <c r="J43" i="30"/>
  <c r="M43" i="30" s="1"/>
  <c r="M25" i="30"/>
  <c r="M40" i="30" s="1"/>
  <c r="F48" i="29"/>
  <c r="F50" i="29" s="1"/>
  <c r="F55" i="29" s="1"/>
  <c r="J43" i="29"/>
  <c r="M43" i="29" s="1"/>
  <c r="M25" i="29"/>
  <c r="M40" i="29" s="1"/>
  <c r="F48" i="28"/>
  <c r="F50" i="28" s="1"/>
  <c r="F55" i="28" s="1"/>
  <c r="J43" i="28"/>
  <c r="M43" i="28" s="1"/>
  <c r="M25" i="28"/>
  <c r="M40" i="28" s="1"/>
  <c r="F48" i="27"/>
  <c r="F50" i="27" s="1"/>
  <c r="F55" i="27" s="1"/>
  <c r="J43" i="27"/>
  <c r="M43" i="27" s="1"/>
  <c r="M42" i="27"/>
  <c r="M25" i="27"/>
  <c r="M40" i="27" s="1"/>
  <c r="F48" i="26"/>
  <c r="F50" i="26" s="1"/>
  <c r="F55" i="26" s="1"/>
  <c r="J43" i="26"/>
  <c r="M43" i="26" s="1"/>
  <c r="M25" i="26"/>
  <c r="M40" i="26" s="1"/>
  <c r="M9" i="32" l="1"/>
  <c r="B11" i="32" s="1"/>
  <c r="F56" i="32"/>
  <c r="F57" i="32" s="1"/>
  <c r="M46" i="26"/>
  <c r="M9" i="26" s="1"/>
  <c r="B11" i="26" s="1"/>
  <c r="M46" i="30"/>
  <c r="M9" i="30" s="1"/>
  <c r="B11" i="30" s="1"/>
  <c r="F56" i="31"/>
  <c r="F57" i="31" s="1"/>
  <c r="M9" i="31"/>
  <c r="B11" i="31" s="1"/>
  <c r="M46" i="29"/>
  <c r="M46" i="28"/>
  <c r="M46" i="27"/>
  <c r="F56" i="27" s="1"/>
  <c r="F57" i="27" s="1"/>
  <c r="F56" i="30" l="1"/>
  <c r="F57" i="30" s="1"/>
  <c r="F56" i="26"/>
  <c r="F57" i="26" s="1"/>
  <c r="F56" i="29"/>
  <c r="F57" i="29" s="1"/>
  <c r="M9" i="29"/>
  <c r="B11" i="29" s="1"/>
  <c r="M9" i="28"/>
  <c r="B11" i="28" s="1"/>
  <c r="F56" i="28"/>
  <c r="F57" i="28" s="1"/>
  <c r="M9" i="27"/>
  <c r="B11" i="27" s="1"/>
  <c r="M42" i="25" l="1"/>
  <c r="F48" i="25"/>
  <c r="F50" i="25" s="1"/>
  <c r="F55" i="25" s="1"/>
  <c r="J43" i="25"/>
  <c r="M43" i="25" s="1"/>
  <c r="M25" i="25"/>
  <c r="M40" i="25" s="1"/>
  <c r="F48" i="24"/>
  <c r="F50" i="24" s="1"/>
  <c r="F55" i="24" s="1"/>
  <c r="J43" i="24"/>
  <c r="M43" i="24" s="1"/>
  <c r="M25" i="24"/>
  <c r="M40" i="24" s="1"/>
  <c r="F48" i="23"/>
  <c r="F50" i="23" s="1"/>
  <c r="F55" i="23" s="1"/>
  <c r="J43" i="23"/>
  <c r="M43" i="23" s="1"/>
  <c r="M25" i="23"/>
  <c r="M40" i="23" s="1"/>
  <c r="M42" i="22"/>
  <c r="F48" i="22"/>
  <c r="F50" i="22" s="1"/>
  <c r="F55" i="22" s="1"/>
  <c r="J43" i="22"/>
  <c r="M43" i="22" s="1"/>
  <c r="M25" i="22"/>
  <c r="M40" i="22" s="1"/>
  <c r="F48" i="21"/>
  <c r="F50" i="21" s="1"/>
  <c r="F55" i="21" s="1"/>
  <c r="J43" i="21"/>
  <c r="M43" i="21" s="1"/>
  <c r="M25" i="21"/>
  <c r="M40" i="21" s="1"/>
  <c r="M46" i="25" l="1"/>
  <c r="M46" i="24"/>
  <c r="F56" i="24" s="1"/>
  <c r="F57" i="24" s="1"/>
  <c r="M46" i="23"/>
  <c r="M46" i="22"/>
  <c r="F56" i="22" s="1"/>
  <c r="F57" i="22" s="1"/>
  <c r="M46" i="21"/>
  <c r="F56" i="21" s="1"/>
  <c r="F57" i="21" s="1"/>
  <c r="F48" i="20"/>
  <c r="F50" i="20" s="1"/>
  <c r="F55" i="20" s="1"/>
  <c r="J43" i="20"/>
  <c r="M43" i="20" s="1"/>
  <c r="M25" i="20"/>
  <c r="M40" i="20" s="1"/>
  <c r="F48" i="19"/>
  <c r="F50" i="19" s="1"/>
  <c r="F55" i="19" s="1"/>
  <c r="J43" i="19"/>
  <c r="M43" i="19" s="1"/>
  <c r="M25" i="19"/>
  <c r="M40" i="19" s="1"/>
  <c r="M42" i="18"/>
  <c r="F48" i="18"/>
  <c r="F50" i="18" s="1"/>
  <c r="F55" i="18" s="1"/>
  <c r="J43" i="18"/>
  <c r="M43" i="18" s="1"/>
  <c r="M25" i="18"/>
  <c r="M40" i="18" s="1"/>
  <c r="F48" i="17"/>
  <c r="F50" i="17" s="1"/>
  <c r="F55" i="17" s="1"/>
  <c r="J43" i="17"/>
  <c r="M43" i="17" s="1"/>
  <c r="M25" i="17"/>
  <c r="M40" i="17" s="1"/>
  <c r="F48" i="16"/>
  <c r="F50" i="16" s="1"/>
  <c r="F55" i="16" s="1"/>
  <c r="J43" i="16"/>
  <c r="M43" i="16" s="1"/>
  <c r="M25" i="16"/>
  <c r="M40" i="16" s="1"/>
  <c r="M9" i="25" l="1"/>
  <c r="B11" i="25" s="1"/>
  <c r="F56" i="25"/>
  <c r="F57" i="25" s="1"/>
  <c r="M9" i="24"/>
  <c r="B11" i="24" s="1"/>
  <c r="M9" i="23"/>
  <c r="B11" i="23" s="1"/>
  <c r="F56" i="23"/>
  <c r="F57" i="23" s="1"/>
  <c r="M9" i="22"/>
  <c r="B11" i="22" s="1"/>
  <c r="M9" i="21"/>
  <c r="B11" i="21" s="1"/>
  <c r="M46" i="20"/>
  <c r="F56" i="20" s="1"/>
  <c r="F57" i="20" s="1"/>
  <c r="M46" i="19"/>
  <c r="M9" i="19" s="1"/>
  <c r="B11" i="19" s="1"/>
  <c r="M46" i="18"/>
  <c r="M46" i="16"/>
  <c r="F56" i="16" s="1"/>
  <c r="F57" i="16" s="1"/>
  <c r="M46" i="17"/>
  <c r="M9" i="17" s="1"/>
  <c r="B11" i="17" s="1"/>
  <c r="M42" i="5"/>
  <c r="M9" i="20" l="1"/>
  <c r="B11" i="20" s="1"/>
  <c r="M9" i="16"/>
  <c r="B11" i="16" s="1"/>
  <c r="F56" i="19"/>
  <c r="F57" i="19" s="1"/>
  <c r="F56" i="18"/>
  <c r="F57" i="18" s="1"/>
  <c r="M9" i="18"/>
  <c r="B11" i="18" s="1"/>
  <c r="F56" i="17"/>
  <c r="F57" i="17" s="1"/>
  <c r="F48" i="15"/>
  <c r="F50" i="15" s="1"/>
  <c r="F55" i="15" s="1"/>
  <c r="J43" i="15"/>
  <c r="M43" i="15" s="1"/>
  <c r="M25" i="15"/>
  <c r="M40" i="15" s="1"/>
  <c r="M42" i="14"/>
  <c r="F48" i="14"/>
  <c r="F50" i="14" s="1"/>
  <c r="F55" i="14" s="1"/>
  <c r="J43" i="14"/>
  <c r="M43" i="14" s="1"/>
  <c r="M25" i="14"/>
  <c r="M40" i="14" s="1"/>
  <c r="F48" i="13"/>
  <c r="F50" i="13" s="1"/>
  <c r="F55" i="13" s="1"/>
  <c r="J43" i="13"/>
  <c r="M43" i="13" s="1"/>
  <c r="M25" i="13"/>
  <c r="M40" i="13" s="1"/>
  <c r="M42" i="12"/>
  <c r="F48" i="12"/>
  <c r="F50" i="12" s="1"/>
  <c r="F55" i="12" s="1"/>
  <c r="J43" i="12"/>
  <c r="M43" i="12" s="1"/>
  <c r="M25" i="12"/>
  <c r="M40" i="12" s="1"/>
  <c r="F48" i="11"/>
  <c r="F50" i="11" s="1"/>
  <c r="F55" i="11" s="1"/>
  <c r="J43" i="11"/>
  <c r="M43" i="11" s="1"/>
  <c r="M25" i="11"/>
  <c r="M40" i="11" s="1"/>
  <c r="F48" i="10"/>
  <c r="F50" i="10" s="1"/>
  <c r="F55" i="10" s="1"/>
  <c r="J43" i="10"/>
  <c r="M43" i="10" s="1"/>
  <c r="M25" i="10"/>
  <c r="M40" i="10" s="1"/>
  <c r="M42" i="9"/>
  <c r="F48" i="9"/>
  <c r="F50" i="9" s="1"/>
  <c r="F55" i="9" s="1"/>
  <c r="J43" i="9"/>
  <c r="M43" i="9" s="1"/>
  <c r="M25" i="9"/>
  <c r="M40" i="9" s="1"/>
  <c r="F48" i="8"/>
  <c r="F50" i="8" s="1"/>
  <c r="F55" i="8" s="1"/>
  <c r="J43" i="8"/>
  <c r="M43" i="8" s="1"/>
  <c r="M42" i="8"/>
  <c r="M25" i="8"/>
  <c r="M40" i="8" s="1"/>
  <c r="M46" i="14" l="1"/>
  <c r="F56" i="14" s="1"/>
  <c r="F57" i="14" s="1"/>
  <c r="M46" i="15"/>
  <c r="F56" i="15" s="1"/>
  <c r="F57" i="15" s="1"/>
  <c r="M46" i="11"/>
  <c r="M9" i="11" s="1"/>
  <c r="B11" i="11" s="1"/>
  <c r="M46" i="13"/>
  <c r="F56" i="13" s="1"/>
  <c r="F57" i="13" s="1"/>
  <c r="M46" i="12"/>
  <c r="M46" i="10"/>
  <c r="M46" i="9"/>
  <c r="M9" i="9" s="1"/>
  <c r="B11" i="9" s="1"/>
  <c r="M46" i="8"/>
  <c r="M9" i="8" s="1"/>
  <c r="B11" i="8" s="1"/>
  <c r="M42" i="7"/>
  <c r="F48" i="7"/>
  <c r="F50" i="7" s="1"/>
  <c r="F55" i="7" s="1"/>
  <c r="J43" i="7"/>
  <c r="M43" i="7" s="1"/>
  <c r="M25" i="7"/>
  <c r="M40" i="7" s="1"/>
  <c r="M9" i="14" l="1"/>
  <c r="B11" i="14" s="1"/>
  <c r="M9" i="15"/>
  <c r="B11" i="15" s="1"/>
  <c r="F56" i="11"/>
  <c r="F57" i="11" s="1"/>
  <c r="M9" i="13"/>
  <c r="B11" i="13" s="1"/>
  <c r="F56" i="12"/>
  <c r="F57" i="12" s="1"/>
  <c r="M9" i="12"/>
  <c r="B11" i="12" s="1"/>
  <c r="F56" i="9"/>
  <c r="F57" i="9" s="1"/>
  <c r="F56" i="10"/>
  <c r="F57" i="10" s="1"/>
  <c r="M9" i="10"/>
  <c r="B11" i="10" s="1"/>
  <c r="F56" i="8"/>
  <c r="F57" i="8" s="1"/>
  <c r="M46" i="7"/>
  <c r="M9" i="7" l="1"/>
  <c r="B11" i="7" s="1"/>
  <c r="F56" i="7"/>
  <c r="F57" i="7" s="1"/>
  <c r="F48" i="6" l="1"/>
  <c r="F50" i="6" s="1"/>
  <c r="F55" i="6" s="1"/>
  <c r="J43" i="6"/>
  <c r="M43" i="6" s="1"/>
  <c r="M25" i="6"/>
  <c r="M40" i="6" s="1"/>
  <c r="M46" i="6" l="1"/>
  <c r="M9" i="6" s="1"/>
  <c r="B11" i="6" s="1"/>
  <c r="F48" i="5"/>
  <c r="F50" i="5" s="1"/>
  <c r="F55" i="5" s="1"/>
  <c r="J43" i="5"/>
  <c r="M43" i="5" s="1"/>
  <c r="M25" i="5"/>
  <c r="M40" i="5" s="1"/>
  <c r="M42" i="4"/>
  <c r="F48" i="4"/>
  <c r="F50" i="4" s="1"/>
  <c r="F55" i="4" s="1"/>
  <c r="J43" i="4"/>
  <c r="M43" i="4" s="1"/>
  <c r="M25" i="4"/>
  <c r="M40" i="4" s="1"/>
  <c r="F56" i="6" l="1"/>
  <c r="F57" i="6" s="1"/>
  <c r="M46" i="5"/>
  <c r="F56" i="5" s="1"/>
  <c r="F57" i="5" s="1"/>
  <c r="M46" i="4"/>
  <c r="M9" i="4" s="1"/>
  <c r="B11" i="4" s="1"/>
  <c r="M9" i="5" l="1"/>
  <c r="B11" i="5" s="1"/>
  <c r="F56" i="4"/>
  <c r="F57" i="4" s="1"/>
  <c r="F48" i="3" l="1"/>
  <c r="F50" i="3" s="1"/>
  <c r="F55" i="3" s="1"/>
  <c r="J43" i="3"/>
  <c r="M43" i="3" s="1"/>
  <c r="M25" i="3"/>
  <c r="M40" i="3" s="1"/>
  <c r="M46" i="3" l="1"/>
  <c r="F56" i="3" s="1"/>
  <c r="F57" i="3" s="1"/>
  <c r="M9" i="3" l="1"/>
  <c r="B11" i="3" s="1"/>
  <c r="M42" i="2" l="1"/>
  <c r="F48" i="2"/>
  <c r="F50" i="2" s="1"/>
  <c r="F55" i="2" s="1"/>
  <c r="J43" i="2"/>
  <c r="M43" i="2" s="1"/>
  <c r="M25" i="2"/>
  <c r="M40" i="2" s="1"/>
  <c r="M46" i="2" l="1"/>
  <c r="F48" i="1"/>
  <c r="F50" i="1" s="1"/>
  <c r="F55" i="1" s="1"/>
  <c r="J43" i="1"/>
  <c r="M43" i="1" s="1"/>
  <c r="M25" i="1"/>
  <c r="M40" i="1" s="1"/>
  <c r="M9" i="2" l="1"/>
  <c r="B11" i="2" s="1"/>
  <c r="F56" i="2"/>
  <c r="F57" i="2" s="1"/>
  <c r="M46" i="1"/>
  <c r="M9" i="1" s="1"/>
  <c r="B11" i="1" s="1"/>
  <c r="F56" i="1" l="1"/>
  <c r="F57" i="1" s="1"/>
</calcChain>
</file>

<file path=xl/sharedStrings.xml><?xml version="1.0" encoding="utf-8"?>
<sst xmlns="http://schemas.openxmlformats.org/spreadsheetml/2006/main" count="5844" uniqueCount="218">
  <si>
    <t>FOLIO</t>
  </si>
  <si>
    <t xml:space="preserve">CUENTA </t>
  </si>
  <si>
    <t>ICAI-DA-F-04</t>
  </si>
  <si>
    <t>.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</si>
  <si>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</si>
  <si>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</si>
  <si>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</si>
  <si>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</si>
  <si>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</si>
  <si>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>(TRES MIL SETECIENTOS SESENTA Y SEIS PESOS 40/100 MN)</t>
  </si>
  <si>
    <t xml:space="preserve">por concepto de viáticos en comisión conferida para   - - - - - - - -- - - - - - - - - - - - - - - - - - - - - - - - - - - - - - - - - - - </t>
  </si>
  <si>
    <t xml:space="preserve">  </t>
  </si>
  <si>
    <t xml:space="preserve"> </t>
  </si>
  <si>
    <t xml:space="preserve">durante los días del </t>
  </si>
  <si>
    <t>OCTUBRE</t>
  </si>
  <si>
    <t xml:space="preserve">AL </t>
  </si>
  <si>
    <t xml:space="preserve"> de </t>
  </si>
  <si>
    <t xml:space="preserve">OCTUBRE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</si>
  <si>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</si>
  <si>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</si>
  <si>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</si>
  <si>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</si>
  <si>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</si>
  <si>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</si>
  <si>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</si>
  <si>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</si>
  <si>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</si>
  <si>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</si>
  <si>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</si>
  <si>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</si>
  <si>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</si>
  <si>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</si>
  <si>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</si>
  <si>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</si>
  <si>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 xml:space="preserve">Total.         </t>
  </si>
  <si>
    <t>Combustible</t>
  </si>
  <si>
    <t xml:space="preserve">SALTILLO </t>
  </si>
  <si>
    <t xml:space="preserve">MONCLOVA </t>
  </si>
  <si>
    <t>Km..</t>
  </si>
  <si>
    <t>MONCLOVA</t>
  </si>
  <si>
    <t>UTRCC</t>
  </si>
  <si>
    <t>SALTILLO</t>
  </si>
  <si>
    <t>TRANSITO LOCAL</t>
  </si>
  <si>
    <t xml:space="preserve">TRANSITO LOCAL </t>
  </si>
  <si>
    <t>Tipo de Cambio</t>
  </si>
  <si>
    <t xml:space="preserve">   </t>
  </si>
  <si>
    <t>Peaje</t>
  </si>
  <si>
    <t>comprobación que se anexa</t>
  </si>
  <si>
    <t>factor</t>
  </si>
  <si>
    <t>Estacionamiento</t>
  </si>
  <si>
    <t>Pasajes</t>
  </si>
  <si>
    <t xml:space="preserve">Hospedaje </t>
  </si>
  <si>
    <t>Total por cobrar</t>
  </si>
  <si>
    <t>Alimentación</t>
  </si>
  <si>
    <t>Total por pagar</t>
  </si>
  <si>
    <t>Total</t>
  </si>
  <si>
    <t>No Comprobable</t>
  </si>
  <si>
    <t>Observaciones:</t>
  </si>
  <si>
    <t>Cuota Peaje</t>
  </si>
  <si>
    <t xml:space="preserve">                                                                                            </t>
  </si>
  <si>
    <t>Depreciación por vehiculo</t>
  </si>
  <si>
    <t>Devolución de viáticos</t>
  </si>
  <si>
    <t>A U T O R I Z O</t>
  </si>
  <si>
    <t>R  E  C  I  B  I</t>
  </si>
  <si>
    <t>N  o  m  b  r  e</t>
  </si>
  <si>
    <t>JEFE DEL DEPTARTAMENTO DE PROMOCION CULTURAL</t>
  </si>
  <si>
    <t>C.P. ISRRAEL SÁNCHEZ ORTÍZ</t>
  </si>
  <si>
    <t xml:space="preserve">ALFREDO SANCHEZ MARIN </t>
  </si>
  <si>
    <t xml:space="preserve"> DIRECTOR DE ADMINISTRACION Y FINANZAS</t>
  </si>
  <si>
    <t xml:space="preserve">JEFE DE DEPARTAMENTO DE IMPULSO A LA CULTURA DE LA TRANSPARENCIA </t>
  </si>
  <si>
    <t>P u e s t o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</si>
  <si>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</si>
  <si>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</si>
  <si>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LEY DE ACCESO A LA INFDORMACION PUBLICA , PROMOTORES DE LA TRANSPARENCIA DEL09 AL 11 OCTUBRE  2019 EN LA UTRCC MONCLOVA,COAH.</t>
  </si>
  <si>
    <t>CARGA DE ARCHIVOS PNT PROGRAMA PERMANENTE PARA ELEVAR EL CUMPLIMIENTO DE LAS OBLIGACIONES QUE MARCA LA LEY POR PARTE DE LOS SO EN LOS MUNICIPIOS DE FCO I MADERO, TORREON, SIERRA MOJADA. LOS DIAS 07 AL 11 OCTUBRE 2019</t>
  </si>
  <si>
    <t xml:space="preserve">FCO I MADERO </t>
  </si>
  <si>
    <t xml:space="preserve">TORREON </t>
  </si>
  <si>
    <t xml:space="preserve">SIERRA MOJADA </t>
  </si>
  <si>
    <t xml:space="preserve">TRANSOTO LOCAL </t>
  </si>
  <si>
    <t>SE ASIGNA EL VIATICO DE LGCP  5120.00</t>
  </si>
  <si>
    <t xml:space="preserve">ANDREA LOPEZ MARQUEZ </t>
  </si>
  <si>
    <t xml:space="preserve">JEFA DEL DEPARTAMENTO DE ASESORIA TEMATICA </t>
  </si>
  <si>
    <t>(DOCE MIL SEICIENTOS SESENTA Y UN  PESOS 20/100 MN)</t>
  </si>
  <si>
    <t xml:space="preserve">CERTIFICACION DE LA ESCUELA JAIME LOZANO BENAVIDES , PROMOTARA DE LA TRANSPARENCIA / MESA DE COCREACION DE GOB. ABIERTO EL 08 Y 09 OCTUBRE 2019EN ALLENDE Y TORREON COAH. </t>
  </si>
  <si>
    <t xml:space="preserve">ALLENDE </t>
  </si>
  <si>
    <t xml:space="preserve">LETICIA MARTINEZ FLORES </t>
  </si>
  <si>
    <t xml:space="preserve">DIRECTORA DE CAPACITACION Y CULTURA </t>
  </si>
  <si>
    <t>(MIL SETECIENTOS SESENTA  PESOS 00/100 MN)</t>
  </si>
  <si>
    <t xml:space="preserve">LIC. MIGUEL ANGEL MEDINA TORRES </t>
  </si>
  <si>
    <t xml:space="preserve">DIRECTOR GENERAL </t>
  </si>
  <si>
    <t>(CINCO MIL SETENTA Y CUATRO  PESOS 00/100 MN)</t>
  </si>
  <si>
    <t xml:space="preserve">IGNACIO GALINDO RAMIREZ </t>
  </si>
  <si>
    <t xml:space="preserve">SUB DORECTOR DE GOBIERNO ABIERTO </t>
  </si>
  <si>
    <t xml:space="preserve">REUNION DE SOCIEDAD CIBIL MESA DE CO-CREACION EL 09 DE COTUBRE 2019 EN TORREON, COAH. </t>
  </si>
  <si>
    <t>CAPACITACION PROTECCION DE DATOS PERSONALES , CAPACITACION A ESTUDIANTES DE UTRRC EN MOCLOVA, COAH. LOS DIAS 09 AL 11 OCTUBRE 2019</t>
  </si>
  <si>
    <t xml:space="preserve">JUAN FERANDO MARTINEZ MALDONADO </t>
  </si>
  <si>
    <t xml:space="preserve">JEFE DE DEPARTAMENTO DE NORMATIVIDAD </t>
  </si>
  <si>
    <t>(TRES MIL SETECIENTOS SESENTA Y SEIS  PESOS 40/100 MN)</t>
  </si>
  <si>
    <t>COMPLEMENTO DE VIATICO CERTIFICACION COMO PROMOTORA DE LA TRANSPARENCIA DE LA ESCUELA DE BACHILLERES DR. Y GENERALK JAIME BENAVIDES EN ALLENDE COAH. EL 07 Y 08 OCTUBRE 2019</t>
  </si>
  <si>
    <t xml:space="preserve">ARTURO EDUARDO VALDEZ RAMOS </t>
  </si>
  <si>
    <t xml:space="preserve">JEFE DE DEPARTAMENTO DE TECNOLOGIAS DE LA INFORMACION Y SEGUIMIENTO DE PROGRAMAS </t>
  </si>
  <si>
    <t>(DOSCIENTOS ONCE PESOS  PESOS 00/100 MN)</t>
  </si>
  <si>
    <t>ALLENDE</t>
  </si>
  <si>
    <t xml:space="preserve">LIC. BERTHA ICELA MATA ORTIZ </t>
  </si>
  <si>
    <t xml:space="preserve">COMISIONADA </t>
  </si>
  <si>
    <t>(TRES MIL TRECIENTOS TREINTA Y SEIS PESOS  PESOS 00/100 MN)</t>
  </si>
  <si>
    <t>CERITIFICACION DE LA ESCUELA DE BACHILLERES UNIVERSIDAD AUTONOMA DE COAH. DR Y GRAL JAIME LOZANO BENAVIDES , COMO PROMOTORA DE LA TRANSPARENCIA , EN ALLENDE COAH. EL 08 OCTUBRE 2019</t>
  </si>
  <si>
    <t>MESA DE TRABAJO DE GOBIERNO ABIERTO EN TORREON COAH. EL 09 DE OCTUBRE 2019</t>
  </si>
  <si>
    <t>(TRES MIL CATORCE  PESOS 00/100 MN)</t>
  </si>
  <si>
    <t xml:space="preserve">JOSE MIGUEL VILLARELLO MUÑIZ </t>
  </si>
  <si>
    <t xml:space="preserve">JEFE DE LA UNIDAD DE COMUNICACIÓN SOCIAL Y DIFUSION </t>
  </si>
  <si>
    <t>(SEICIENTOS CUARENTA   PESOS 00/100 MN)</t>
  </si>
  <si>
    <t>REUNION STGA-ICAI-SERFIC-OSC LAGUNA TRABAJO DE GOBIERNO ABIERTO EN TORREON COAH. EL 09 DE OCTUBRE 2019</t>
  </si>
  <si>
    <t>(SEICIENTOS CUARENTA PESOS 00/100 MN)</t>
  </si>
  <si>
    <t xml:space="preserve">LIC. LUIS GONZALEZ BRISEÑO </t>
  </si>
  <si>
    <t xml:space="preserve">COMISIONADO PRESIDENTE </t>
  </si>
  <si>
    <t>(TRES MIL CUATROCIENTOS CUARENTA Y SEIS  PESOS 00/100 MN)</t>
  </si>
  <si>
    <t>TRASLADO AL COMISIONADO PRESIDENTE  CERITIFICACION DE LA ESCUELA DE BACHILLERES UNIVERSIDAD AUTONOMA DE COAH. DR Y GRAL JAIME LOZANO BENAVIDES , COMO PROMOTORA DE LA TRANSPARENCIA , EN ALLENDE COAH. EL 08 OCTUBRE 2019</t>
  </si>
  <si>
    <t xml:space="preserve">ARMANDO ZAMORA CRUZ </t>
  </si>
  <si>
    <t xml:space="preserve">AUXILIAR </t>
  </si>
  <si>
    <t>(SEICIENTOS CUARENTA  PESOS 00/100 MN)</t>
  </si>
  <si>
    <t>EJERCICIO LOCAL DE GOBIERNO ABIERTO , MESA DE COMPROMISO DE LA REGION LAGUNA EL 09 DE OCTUBRE 2019</t>
  </si>
  <si>
    <t>(TRES MIL CIENTO VENTI CUATRO  PESOS 00/100 MN)</t>
  </si>
  <si>
    <t>TRASLADO AL COMISIONADO PRESIDENTE EJERCICIO LOCAL DE GOBIERNO ABIERTO , MESA DE COMPROMISO DE LA REGION LAGUNA EL 09 DE OCTUBRE 2019</t>
  </si>
  <si>
    <t>(DOS MIL OCHENTA Y DOS  PESOS 00/100 MN)</t>
  </si>
  <si>
    <t>LEY DE ACCESO A LA INFDORMACION PUBLICA , PROMOTORES DE LA TRANSPARENCIA DEL 16 AL 18 OCTUBRE  2019 EN LA UTRCC MONCLOVA,COAH.</t>
  </si>
  <si>
    <t>CAPACITACION PROTECCION DE DATOS PERSONALES , CAPACITACION A ESTUDIANTES DE UTRRC EN MOCLOVA, COAH. LOS DIAS 16 AL 18  OCTUBRE 2019</t>
  </si>
  <si>
    <t xml:space="preserve">ASESORIA Y CARGA DE LA PLATAFORMA PNT LOS DIAS 17 Y 18 OCTUBRE 2019 EN PARRAS Y GENERAL CEPEDA, COAH. </t>
  </si>
  <si>
    <t xml:space="preserve">PARRAS </t>
  </si>
  <si>
    <t>GENERAL CEPEDA</t>
  </si>
  <si>
    <t xml:space="preserve">LUIS GERARDO CHAVEZ PATLAN </t>
  </si>
  <si>
    <t>(DOS MIL DOCIENTOS OCHENTA Y SEIS  PESOS 00/100 MN)</t>
  </si>
  <si>
    <t xml:space="preserve">JEFA DEL DEPARATAMENTO DE ASESORIA TEMATICA </t>
  </si>
  <si>
    <t xml:space="preserve">ASESORIA Y CARGA DE LA PLATAFORMA PNT LOS DIAS 17  OCTUBRE 2019 EN PARRAS, COAH. </t>
  </si>
  <si>
    <t xml:space="preserve">ANDREA FUENTES OSORIO </t>
  </si>
  <si>
    <t xml:space="preserve">JEFA DEL DEPARATAMENTO DE FORTALECIMIENTO A LA TRANSPARENCIA </t>
  </si>
  <si>
    <t>TALLER DE FORMACION DE INSTRUCTORES REGION NORTE DEL 20 AL 23 DEL OCTUBRE 2019 EN DURANGO.</t>
  </si>
  <si>
    <t xml:space="preserve">DURANGO </t>
  </si>
  <si>
    <t xml:space="preserve">IVONE ALEJANDRA RAMIREZ MACIAS </t>
  </si>
  <si>
    <t xml:space="preserve">SUB DIRECION DE PROCEDIMIENTOS </t>
  </si>
  <si>
    <t>(CUATRO MIL  PESOS 00/100 MN)</t>
  </si>
  <si>
    <t xml:space="preserve">TRASLADO DE EQUIPO TEATRO GUIÑOL A ESCUELA DR. GRAL JAIME LOZANO EL 22 Y 23 DE OCTUBRE 2019 EN ALLENDE  COAH. </t>
  </si>
  <si>
    <t xml:space="preserve">JEFE DE DEPARTAMENTO DE SERVICIOS GENERALES </t>
  </si>
  <si>
    <t xml:space="preserve">VICTOR HUGO RUIZ DOMINGUEZ </t>
  </si>
  <si>
    <t>(TRES MIL OCHOCIENTOS NOVENTA Y SEIS  PESOS 00/100 MN)</t>
  </si>
  <si>
    <t>(MIL SETECIENTOS SESENTA PESOS 00/100 MN)</t>
  </si>
  <si>
    <t xml:space="preserve">TRANSPARENCIA EN LA EDUCACION BASICA , FORTALECIMIENTO EN LA EDICACION  EL 22 Y 23 DE OCTUBRE 2019 EN ALLENDE  COAH. </t>
  </si>
  <si>
    <t>CAPACITACION PROTECCION DE DATOS PERSONALES , CAPACITACION A ESTUDIANTES DE UTRRC EN MOCLOVA, COAH. LOS DIAS 23 AL 25  OCTUBRE 2019</t>
  </si>
  <si>
    <t xml:space="preserve">SUB DIRECTOR DE GOBIERNO ABIERTO </t>
  </si>
  <si>
    <t>(SIETE MIL SEICIENTOS SIETE  PESOS 60/100 MN)</t>
  </si>
  <si>
    <t xml:space="preserve">MONICA CANSECO HERNANDEZ </t>
  </si>
  <si>
    <t xml:space="preserve">JEFA DE DEPARTAMENTO DE SEGUIMIENTO </t>
  </si>
  <si>
    <t xml:space="preserve">VALERIA MENDOZA FLORES </t>
  </si>
  <si>
    <t xml:space="preserve">UNIDAD DE TRANSPARENCIA </t>
  </si>
  <si>
    <t>(SEIS MIL CUATROCIENTOS OCHENTA Y SIETE  PESOS 60/100 MN)</t>
  </si>
  <si>
    <t>TALLER DE FORMACION DE INSTRUCTORES REGION NORTE DEL 21 AL 23 DEL OCTUBRE 2019 EN DURANGO.</t>
  </si>
  <si>
    <t xml:space="preserve">APOYO EN CARGA DE INFORMACION PNT Y CAPACITACION 2019 DEL 21 AL 25 OCTUBRE 2019 EN LOS MUNICIPIOS DE MONCLOVA, CASTAÑOS, ABASOLO, CUATRICIENEGAS, FONTERA, COAH. </t>
  </si>
  <si>
    <t xml:space="preserve">CASTAÑOS </t>
  </si>
  <si>
    <t xml:space="preserve">ABASOLO </t>
  </si>
  <si>
    <t xml:space="preserve">CUATROCIENEGAS </t>
  </si>
  <si>
    <t xml:space="preserve">FRONTERA </t>
  </si>
  <si>
    <t>FRONTERA</t>
  </si>
  <si>
    <t xml:space="preserve">JEFA DE DEPARATAMENTO DE ASESORIA TEMATICA </t>
  </si>
  <si>
    <t>(SEIS MIL SETECIENTOS UN  PESOS 80/100 MN)</t>
  </si>
  <si>
    <t xml:space="preserve">JEFA DE DEPARATAMENTO DE FORTALECIMIENTO A LA TRANSPARENCIA </t>
  </si>
  <si>
    <t>(CINCO MIL CIENTO VEINTE PESOS 00/100 MN)</t>
  </si>
  <si>
    <t>AUXILIAR PNT -SIPOT</t>
  </si>
  <si>
    <t xml:space="preserve">2DA. CARRERA CONMEMORATIVA DEL DIA NACIONAL DEL MINISTERIO PUBLICO QUE ORGANIZA LA FISCALIA GENERAL DEL ESTADO , TRANSPARENCIA Y SOCIEDAD CIVILSE LLEVARA ACABO  EL 26 Y 27 OCTUBRE 2019, EN LA PLAZA MAYOR DE TORREON, COAH. </t>
  </si>
  <si>
    <t>(TRES MIL DOCIENTOS DOS PESOS 00/100 MN)</t>
  </si>
  <si>
    <t>2DO TALLER NACIONAL EN MATERIA DE PROTECCION DE DATOS PERSONALES DEL 23 AL 25 OCTUBRE 2019 EN LA CDMX.</t>
  </si>
  <si>
    <t xml:space="preserve">6 TAXIS </t>
  </si>
  <si>
    <t xml:space="preserve">AEROPUERTO MTY </t>
  </si>
  <si>
    <t>CDMX</t>
  </si>
  <si>
    <t xml:space="preserve">AEROPUERTO CDMX </t>
  </si>
  <si>
    <t xml:space="preserve">AEROPUERTO  MTY </t>
  </si>
  <si>
    <t xml:space="preserve">REYNALDO ROSAS CEPEDA </t>
  </si>
  <si>
    <t xml:space="preserve">DIRECTOR DE DATOS PERSONALES </t>
  </si>
  <si>
    <t>(NUEVE MIL DOCIENTOS OCHENTA  PESOS 00/100 MN)</t>
  </si>
  <si>
    <t xml:space="preserve">JORNADA DEL NUEVO MODELO DE PROTECCION DE DATOS PERSONALES, LOS DEBERAS DE LOS SUJETOS OBLIGADOS EN MATERIA DE PDP EL 29 OCTUBRE 2019 EN TORREON, COAH. </t>
  </si>
  <si>
    <t>(DOS MIL TRECIENTOS VENTI DOS PESOS 00/100 MN)</t>
  </si>
  <si>
    <t>NOVIEMBRE</t>
  </si>
  <si>
    <t>CURSO DE PROTECCION DE DATOS EPRSONALES A ESTUDIANTES DE UTRCC , CERTIFICACIO A UTRCC EL 30 OCTUBRE Y 01 NOVIEMBRE 2019.</t>
  </si>
  <si>
    <t>CAPACITACION A ESTUDIANTES DE LA UNIVERSIDAD TECNOLOGICA DE NORTE DE COAH. EN NAVA COAH. LOS DIAS 28 AL 31 OCTUBRE 2019</t>
  </si>
  <si>
    <t xml:space="preserve">NOVIEMBRE </t>
  </si>
  <si>
    <t xml:space="preserve">PIEDRAS NEGRAS </t>
  </si>
  <si>
    <t xml:space="preserve">ARTURO EDUARDO VALDES RAMOS </t>
  </si>
  <si>
    <t xml:space="preserve">JEFE DE DPTO DE TECNOLOGIAS DE LA INFORMACION Y SEGUIMIENTO DE PROGRAMAS </t>
  </si>
  <si>
    <t xml:space="preserve">NAVA </t>
  </si>
  <si>
    <t>(SIETE MIL NOVENTA Y DOS  PESOS 40/100 MN)</t>
  </si>
  <si>
    <t xml:space="preserve">ESCOBEDO </t>
  </si>
  <si>
    <t>GUERRERO</t>
  </si>
  <si>
    <t xml:space="preserve">GUERRERO </t>
  </si>
  <si>
    <t>SABINAS</t>
  </si>
  <si>
    <t xml:space="preserve">SABINAS </t>
  </si>
  <si>
    <t>(OCHO MIL DIECISIETE PESOS 20/100 MN)</t>
  </si>
  <si>
    <t>ASESORIA Y CARGA DE FORMATOS PNT Y APOYO A LOS S.O. DEL 28 DE OCTUBRE AL 01 NOVIEMBRE 2019 EN LOS MUNICIPIOS: PIEDRAS NEGRAS, ESCOBEDO, GUERRERO, NAVA Y ALLENDE, COAH.</t>
  </si>
  <si>
    <t xml:space="preserve">JEFA DEL DEPARTAMENTO DE FORTALECIMIENTO A LA TRANSPARENCIA </t>
  </si>
  <si>
    <t xml:space="preserve">AUXILIAR CAPACITACION PNT - SIPOT </t>
  </si>
  <si>
    <t>LEY DE ACCESO A LA INFDORMACION PUBLICA , PROMOTORES DE LA TRANSPARENCIA DEL 30 OCTUBRE AL 01 NOVIEMBRE  2019 EN LA UTRCC MONCLOVA,COAH.</t>
  </si>
  <si>
    <t>JORNADA NACIONAL DE LA TRANSPARENCIA , LOS DEBERAS DE LOS SIJETOS OBLIGADOS EN MATERIA DE DATOS PERSONALES EL 28 OCTUBRE 2019 EN TORREON, COAH.</t>
  </si>
  <si>
    <t>TORREON</t>
  </si>
  <si>
    <t xml:space="preserve">JUAN FERNANDO MARTINEZ MALDONADO </t>
  </si>
  <si>
    <t xml:space="preserve">JEFE DE DEPARATAMENTO DE NORMATIVIDAD </t>
  </si>
  <si>
    <t xml:space="preserve">MONICA CANCECO HERNANDEZ </t>
  </si>
  <si>
    <t>TRANSPARENCIA Y SOCIEDAD CIVIL SEGUNDA CARRERA CONMEMORATIVA DEL DIA NACIONAL DEL MINISTERIO PUBLICO QUE ORGANIZA LA FISCALIA GENERAL DE ESTADO , SE LLEVARA ACABO EL DIA 03 DE NOVIEMBRE 2019 EN MONCLOVA, COAH.</t>
  </si>
  <si>
    <t>(DOS MIL QUIENTOS CINCUENTA PESOS 40/100 MN)</t>
  </si>
  <si>
    <t>LEY DE ACCESO A LA INFDORMACION PUBLICA , PROMOTORES DE LA TRANSPARENCIA DEL 06 AL 08 NOVIEMBRE  2019 EN LA UTRCC MONCLOVA,COAH.</t>
  </si>
  <si>
    <t>CREACION DEL 2° PLAN DE ACCION LOCAL EN TORREON COAH. EL 07 NOVIEMBRE 2019</t>
  </si>
  <si>
    <t>(DOS MIL SEICIENTOS CUARENTA Y DOS  PESOS 00/100 MN)</t>
  </si>
  <si>
    <t xml:space="preserve">LUIS ORLANDO RODRIGUEZ CARMONA </t>
  </si>
  <si>
    <t xml:space="preserve">AUXILIAR SERVICIOS GENERALES </t>
  </si>
  <si>
    <t>ENTREGA DE OFICIOS DE LA LAGUNA Y REGION SURESTE  INVITACIONES EVENTO ICAI GOBIERNO ABIERTO EL 31 OCTUBRE Y 01 NOVIEMBRE 2019</t>
  </si>
  <si>
    <t xml:space="preserve">SAN PEDRO </t>
  </si>
  <si>
    <t xml:space="preserve">FCO. I MADERO </t>
  </si>
  <si>
    <t xml:space="preserve">MATAMOROS </t>
  </si>
  <si>
    <t xml:space="preserve">VIESCA </t>
  </si>
  <si>
    <t xml:space="preserve">GENREAL CEPEDA </t>
  </si>
  <si>
    <t>(TRES MIL TRECIENTOS TREINTA Y CUATRO  PESOS 80/100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</si>
</sst>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0" xfId="1" applyFont="1"/>
    <xf numFmtId="0" fontId="2" fillId="0" borderId="4" xfId="1" applyFont="1" applyBorder="1"/>
    <xf numFmtId="0" fontId="2" fillId="0" borderId="0" xfId="1" applyFont="1" applyBorder="1"/>
    <xf numFmtId="0" fontId="3" fillId="0" borderId="0" xfId="1" applyFont="1" applyBorder="1"/>
    <xf numFmtId="0" fontId="4" fillId="0" borderId="8" xfId="1" applyFont="1" applyBorder="1"/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right"/>
    </xf>
    <xf numFmtId="0" fontId="4" fillId="0" borderId="0" xfId="1" applyFont="1" applyBorder="1"/>
    <xf numFmtId="0" fontId="4" fillId="0" borderId="9" xfId="1" applyFont="1" applyBorder="1"/>
    <xf numFmtId="0" fontId="2" fillId="0" borderId="9" xfId="1" applyFont="1" applyBorder="1"/>
    <xf numFmtId="0" fontId="2" fillId="0" borderId="1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2" fillId="0" borderId="0" xfId="1" applyFont="1" applyFill="1"/>
    <xf numFmtId="0" fontId="4" fillId="0" borderId="13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3" fillId="0" borderId="4" xfId="1" applyFont="1" applyBorder="1"/>
    <xf numFmtId="38" fontId="2" fillId="0" borderId="12" xfId="1" applyNumberFormat="1" applyFont="1" applyBorder="1" applyAlignment="1">
      <alignment horizontal="center"/>
    </xf>
    <xf numFmtId="44" fontId="4" fillId="0" borderId="0" xfId="1" applyNumberFormat="1" applyFont="1" applyBorder="1"/>
    <xf numFmtId="38" fontId="2" fillId="0" borderId="0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1" xfId="1" applyFont="1" applyFill="1" applyBorder="1"/>
    <xf numFmtId="0" fontId="2" fillId="0" borderId="0" xfId="1" applyFont="1" applyAlignment="1">
      <alignment horizontal="center"/>
    </xf>
    <xf numFmtId="44" fontId="2" fillId="0" borderId="9" xfId="1" applyNumberFormat="1" applyFont="1" applyBorder="1"/>
    <xf numFmtId="0" fontId="2" fillId="0" borderId="11" xfId="1" applyFont="1" applyBorder="1"/>
    <xf numFmtId="0" fontId="2" fillId="0" borderId="15" xfId="1" applyFont="1" applyBorder="1"/>
    <xf numFmtId="0" fontId="2" fillId="0" borderId="0" xfId="1" applyFont="1" applyFill="1" applyBorder="1"/>
    <xf numFmtId="0" fontId="2" fillId="0" borderId="9" xfId="1" applyFont="1" applyFill="1" applyBorder="1"/>
    <xf numFmtId="0" fontId="2" fillId="0" borderId="0" xfId="1" applyFont="1" applyBorder="1" applyAlignment="1">
      <alignment horizontal="right"/>
    </xf>
    <xf numFmtId="0" fontId="8" fillId="0" borderId="0" xfId="1" applyFont="1" applyBorder="1"/>
    <xf numFmtId="0" fontId="8" fillId="0" borderId="0" xfId="1" applyFont="1" applyBorder="1" applyAlignment="1">
      <alignment horizontal="right"/>
    </xf>
    <xf numFmtId="0" fontId="2" fillId="0" borderId="17" xfId="1" applyFont="1" applyBorder="1"/>
    <xf numFmtId="0" fontId="3" fillId="0" borderId="18" xfId="1" applyFont="1" applyBorder="1"/>
    <xf numFmtId="0" fontId="2" fillId="0" borderId="18" xfId="1" applyFont="1" applyBorder="1"/>
    <xf numFmtId="0" fontId="2" fillId="0" borderId="19" xfId="1" applyFont="1" applyBorder="1"/>
    <xf numFmtId="0" fontId="4" fillId="0" borderId="2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43" fontId="2" fillId="0" borderId="0" xfId="1" applyNumberFormat="1" applyFont="1" applyBorder="1"/>
    <xf numFmtId="0" fontId="2" fillId="0" borderId="7" xfId="1" applyFont="1" applyBorder="1"/>
    <xf numFmtId="2" fontId="4" fillId="0" borderId="12" xfId="1" applyNumberFormat="1" applyFont="1" applyBorder="1"/>
    <xf numFmtId="0" fontId="4" fillId="0" borderId="0" xfId="1" applyFont="1" applyFill="1" applyBorder="1" applyAlignment="1">
      <alignment horizontal="center"/>
    </xf>
    <xf numFmtId="43" fontId="2" fillId="0" borderId="0" xfId="1" applyNumberFormat="1" applyFont="1"/>
    <xf numFmtId="164" fontId="4" fillId="0" borderId="18" xfId="2" applyFont="1" applyBorder="1" applyAlignment="1"/>
    <xf numFmtId="164" fontId="4" fillId="0" borderId="22" xfId="2" applyFont="1" applyBorder="1" applyAlignment="1"/>
    <xf numFmtId="43" fontId="4" fillId="0" borderId="0" xfId="1" applyNumberFormat="1" applyFont="1" applyBorder="1"/>
    <xf numFmtId="0" fontId="2" fillId="0" borderId="23" xfId="1" applyFont="1" applyBorder="1"/>
    <xf numFmtId="0" fontId="2" fillId="0" borderId="22" xfId="1" applyFont="1" applyBorder="1"/>
    <xf numFmtId="0" fontId="4" fillId="0" borderId="24" xfId="1" applyFont="1" applyBorder="1"/>
    <xf numFmtId="0" fontId="4" fillId="0" borderId="11" xfId="1" applyFont="1" applyBorder="1"/>
    <xf numFmtId="0" fontId="4" fillId="0" borderId="25" xfId="1" applyFont="1" applyBorder="1"/>
    <xf numFmtId="164" fontId="2" fillId="0" borderId="0" xfId="1" applyNumberFormat="1" applyFont="1" applyBorder="1"/>
    <xf numFmtId="0" fontId="4" fillId="0" borderId="5" xfId="1" applyFont="1" applyBorder="1"/>
    <xf numFmtId="0" fontId="2" fillId="0" borderId="6" xfId="1" applyFont="1" applyBorder="1"/>
    <xf numFmtId="0" fontId="2" fillId="0" borderId="26" xfId="1" applyFont="1" applyBorder="1"/>
    <xf numFmtId="0" fontId="2" fillId="0" borderId="11" xfId="1" applyFont="1" applyBorder="1" applyAlignment="1">
      <alignment horizontal="right"/>
    </xf>
    <xf numFmtId="0" fontId="2" fillId="0" borderId="5" xfId="1" applyFont="1" applyBorder="1"/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29" xfId="1" applyFont="1" applyBorder="1"/>
    <xf numFmtId="0" fontId="2" fillId="0" borderId="10" xfId="1" applyFont="1" applyBorder="1"/>
    <xf numFmtId="0" fontId="4" fillId="0" borderId="10" xfId="1" applyFont="1" applyBorder="1"/>
    <xf numFmtId="0" fontId="4" fillId="2" borderId="10" xfId="1" applyFont="1" applyFill="1" applyBorder="1"/>
    <xf numFmtId="16" fontId="2" fillId="0" borderId="30" xfId="1" applyNumberFormat="1" applyFont="1" applyBorder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12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164" fontId="2" fillId="0" borderId="4" xfId="2" applyFont="1" applyFill="1" applyBorder="1" applyAlignment="1"/>
    <xf numFmtId="164" fontId="2" fillId="0" borderId="0" xfId="2" applyFont="1" applyFill="1" applyBorder="1" applyAlignment="1"/>
    <xf numFmtId="0" fontId="4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4" fillId="0" borderId="5" xfId="2" applyFont="1" applyBorder="1" applyAlignment="1"/>
    <xf numFmtId="164" fontId="4" fillId="0" borderId="6" xfId="2" applyFont="1" applyBorder="1" applyAlignment="1"/>
    <xf numFmtId="0" fontId="6" fillId="2" borderId="5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164" fontId="2" fillId="0" borderId="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  <xf numFmtId="164" fontId="2" fillId="0" borderId="12" xfId="2" applyFont="1" applyBorder="1" applyAlignment="1">
      <alignment horizontal="center"/>
    </xf>
    <xf numFmtId="164" fontId="2" fillId="0" borderId="12" xfId="2" applyFont="1" applyBorder="1" applyAlignment="1">
      <alignment horizontal="left"/>
    </xf>
    <xf numFmtId="164" fontId="2" fillId="0" borderId="0" xfId="2" applyFont="1" applyBorder="1" applyAlignment="1">
      <alignment horizontal="center"/>
    </xf>
    <xf numFmtId="44" fontId="2" fillId="0" borderId="12" xfId="1" applyNumberFormat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44" fontId="7" fillId="0" borderId="12" xfId="1" applyNumberFormat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164" fontId="2" fillId="0" borderId="6" xfId="2" applyFont="1" applyBorder="1" applyAlignment="1">
      <alignment horizontal="center"/>
    </xf>
    <xf numFmtId="164" fontId="2" fillId="0" borderId="5" xfId="2" applyFont="1" applyBorder="1" applyAlignment="1">
      <alignment horizontal="left"/>
    </xf>
    <xf numFmtId="164" fontId="2" fillId="0" borderId="6" xfId="2" applyFont="1" applyBorder="1" applyAlignment="1">
      <alignment horizontal="left"/>
    </xf>
    <xf numFmtId="164" fontId="2" fillId="0" borderId="5" xfId="2" applyFont="1" applyBorder="1" applyAlignment="1"/>
    <xf numFmtId="164" fontId="2" fillId="0" borderId="6" xfId="2" applyFont="1" applyBorder="1" applyAlignment="1"/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8" fillId="0" borderId="21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164" fontId="4" fillId="0" borderId="5" xfId="2" applyFont="1" applyBorder="1" applyAlignment="1">
      <alignment horizontal="center"/>
    </xf>
    <xf numFmtId="164" fontId="4" fillId="0" borderId="6" xfId="2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4" fillId="0" borderId="27" xfId="0" applyNumberFormat="1" applyFont="1" applyBorder="1" applyAlignment="1">
      <alignment horizontal="left"/>
    </xf>
    <xf numFmtId="164" fontId="4" fillId="0" borderId="28" xfId="0" applyNumberFormat="1" applyFont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2" xfId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/>
    </xf>
    <xf numFmtId="0" fontId="2" fillId="0" borderId="22" xfId="1" applyFont="1" applyBorder="1" applyAlignment="1">
      <alignment horizontal="center"/>
    </xf>
  </cellXfs>
  <cellStyles count="3">
    <cellStyle name="Moneda 2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V78"/>
  <sheetViews>
    <sheetView zoomScaleNormal="100" workbookViewId="0">
      <selection activeCell="P21" sqref="P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45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37" t="s">
        <v>3</v>
      </c>
      <c r="M5" s="137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30</v>
      </c>
      <c r="K8" s="13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3334.8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40"/>
      <c r="B11" s="142">
        <f>$M$9</f>
        <v>3334.8</v>
      </c>
      <c r="C11" s="143"/>
      <c r="D11" s="144" t="s">
        <v>217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211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38">
        <v>31</v>
      </c>
      <c r="F16" s="135" t="s">
        <v>6</v>
      </c>
      <c r="G16" s="150" t="s">
        <v>14</v>
      </c>
      <c r="H16" s="150"/>
      <c r="I16" s="135" t="s">
        <v>15</v>
      </c>
      <c r="J16" s="138">
        <v>1</v>
      </c>
      <c r="K16" s="135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3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1</v>
      </c>
      <c r="E24" s="13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3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13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35" t="s">
        <v>31</v>
      </c>
      <c r="G27" s="150" t="s">
        <v>212</v>
      </c>
      <c r="H27" s="150"/>
      <c r="I27" s="150"/>
      <c r="J27" s="27">
        <v>217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212</v>
      </c>
      <c r="D28" s="150"/>
      <c r="E28" s="150"/>
      <c r="F28" s="28" t="s">
        <v>31</v>
      </c>
      <c r="G28" s="150" t="s">
        <v>213</v>
      </c>
      <c r="H28" s="150"/>
      <c r="I28" s="150"/>
      <c r="J28" s="27">
        <v>33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75</v>
      </c>
      <c r="D29" s="150"/>
      <c r="E29" s="150"/>
      <c r="F29" s="135" t="s">
        <v>31</v>
      </c>
      <c r="G29" s="150" t="s">
        <v>214</v>
      </c>
      <c r="H29" s="150"/>
      <c r="I29" s="150"/>
      <c r="J29" s="27">
        <v>46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214</v>
      </c>
      <c r="D30" s="150"/>
      <c r="E30" s="150"/>
      <c r="F30" s="28" t="s">
        <v>31</v>
      </c>
      <c r="G30" s="150" t="s">
        <v>76</v>
      </c>
      <c r="H30" s="150"/>
      <c r="I30" s="150"/>
      <c r="J30" s="27">
        <v>17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76</v>
      </c>
      <c r="D31" s="150"/>
      <c r="E31" s="150"/>
      <c r="F31" s="135" t="s">
        <v>31</v>
      </c>
      <c r="G31" s="150" t="s">
        <v>215</v>
      </c>
      <c r="H31" s="150"/>
      <c r="I31" s="150"/>
      <c r="J31" s="27">
        <v>74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215</v>
      </c>
      <c r="D32" s="150"/>
      <c r="E32" s="150"/>
      <c r="F32" s="28" t="s">
        <v>31</v>
      </c>
      <c r="G32" s="150" t="s">
        <v>128</v>
      </c>
      <c r="H32" s="150"/>
      <c r="I32" s="150"/>
      <c r="J32" s="27">
        <v>79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128</v>
      </c>
      <c r="D33" s="172"/>
      <c r="E33" s="172"/>
      <c r="F33" s="28" t="s">
        <v>31</v>
      </c>
      <c r="G33" s="172" t="s">
        <v>216</v>
      </c>
      <c r="H33" s="172"/>
      <c r="I33" s="172"/>
      <c r="J33" s="30">
        <v>80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129</v>
      </c>
      <c r="D34" s="150"/>
      <c r="E34" s="150"/>
      <c r="F34" s="28" t="s">
        <v>31</v>
      </c>
      <c r="G34" s="150" t="s">
        <v>36</v>
      </c>
      <c r="H34" s="150"/>
      <c r="I34" s="150"/>
      <c r="J34" s="27">
        <v>57</v>
      </c>
      <c r="K34" s="6" t="s">
        <v>38</v>
      </c>
      <c r="L34" s="6"/>
      <c r="M34" s="6"/>
      <c r="N34" s="13"/>
    </row>
    <row r="35" spans="1:18">
      <c r="A35" s="5"/>
      <c r="B35" s="5"/>
      <c r="C35" s="172" t="s">
        <v>43</v>
      </c>
      <c r="D35" s="172"/>
      <c r="E35" s="172"/>
      <c r="F35" s="28" t="s">
        <v>31</v>
      </c>
      <c r="G35" s="172" t="s">
        <v>43</v>
      </c>
      <c r="H35" s="172"/>
      <c r="I35" s="172"/>
      <c r="J35" s="31">
        <v>100</v>
      </c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3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3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3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3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35" t="s">
        <v>31</v>
      </c>
      <c r="G40" s="172"/>
      <c r="H40" s="172"/>
      <c r="I40" s="172"/>
      <c r="J40" s="31"/>
      <c r="K40" s="6" t="s">
        <v>38</v>
      </c>
      <c r="L40" s="141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13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703</v>
      </c>
      <c r="K43" s="42"/>
      <c r="L43" s="136" t="s">
        <v>35</v>
      </c>
      <c r="M43" s="174">
        <f>J43*J44</f>
        <v>1124.8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37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36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41"/>
      <c r="F46" s="199">
        <v>0</v>
      </c>
      <c r="G46" s="200"/>
      <c r="H46" s="136"/>
      <c r="I46" s="136"/>
      <c r="J46" s="136"/>
      <c r="K46" s="6" t="s">
        <v>52</v>
      </c>
      <c r="L46" s="141"/>
      <c r="M46" s="152">
        <f>M43+M42+M40+M44+M45</f>
        <v>3334.8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41"/>
      <c r="F47" s="191">
        <v>0</v>
      </c>
      <c r="G47" s="192"/>
      <c r="H47" s="136"/>
      <c r="I47" s="136"/>
      <c r="J47" s="136"/>
      <c r="K47" s="6" t="s">
        <v>54</v>
      </c>
      <c r="L47" s="141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41"/>
      <c r="F48" s="201">
        <f>SUM(F46:G47)</f>
        <v>0</v>
      </c>
      <c r="G48" s="202"/>
      <c r="H48" s="136"/>
      <c r="I48" s="136"/>
      <c r="J48" s="136"/>
      <c r="K48" s="6"/>
      <c r="L48" s="141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41"/>
      <c r="F49" s="191">
        <v>0</v>
      </c>
      <c r="G49" s="192"/>
      <c r="H49" s="136"/>
      <c r="I49" s="136"/>
      <c r="J49" s="136"/>
      <c r="K49" s="6"/>
      <c r="L49" s="141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41"/>
      <c r="F50" s="201">
        <f>SUM(F48:G49)</f>
        <v>0</v>
      </c>
      <c r="G50" s="202"/>
      <c r="H50" s="136"/>
      <c r="I50" s="136"/>
      <c r="J50" s="136"/>
      <c r="K50" s="6"/>
      <c r="L50" s="141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41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41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41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41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41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41"/>
      <c r="F56" s="205">
        <f>+M46-F55</f>
        <v>3334.8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3334.8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34"/>
      <c r="C59" s="135"/>
      <c r="D59" s="135"/>
      <c r="E59" s="135"/>
      <c r="F59" s="135"/>
      <c r="G59" s="135"/>
      <c r="H59" s="6"/>
      <c r="I59" s="135"/>
      <c r="J59" s="135"/>
      <c r="K59" s="135"/>
      <c r="L59" s="135"/>
      <c r="M59" s="135"/>
      <c r="N59" s="139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209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210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V78"/>
  <sheetViews>
    <sheetView zoomScaleNormal="100" workbookViewId="0">
      <selection activeCell="I63" sqref="I63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36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8017.2000000000007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8017.2000000000007</v>
      </c>
      <c r="C11" s="143"/>
      <c r="D11" s="144" t="s">
        <v>194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28</v>
      </c>
      <c r="F16" s="111" t="s">
        <v>6</v>
      </c>
      <c r="G16" s="150" t="s">
        <v>14</v>
      </c>
      <c r="H16" s="150"/>
      <c r="I16" s="111" t="s">
        <v>15</v>
      </c>
      <c r="J16" s="114">
        <v>1</v>
      </c>
      <c r="K16" s="111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11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189</v>
      </c>
      <c r="H27" s="150"/>
      <c r="I27" s="150"/>
      <c r="J27" s="27">
        <v>243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189</v>
      </c>
      <c r="D28" s="150"/>
      <c r="E28" s="150"/>
      <c r="F28" s="28" t="s">
        <v>31</v>
      </c>
      <c r="G28" s="150" t="s">
        <v>184</v>
      </c>
      <c r="H28" s="150"/>
      <c r="I28" s="150"/>
      <c r="J28" s="27">
        <v>218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184</v>
      </c>
      <c r="D29" s="150"/>
      <c r="E29" s="150"/>
      <c r="F29" s="111" t="s">
        <v>31</v>
      </c>
      <c r="G29" s="150" t="s">
        <v>190</v>
      </c>
      <c r="H29" s="150"/>
      <c r="I29" s="150"/>
      <c r="J29" s="27">
        <v>49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191</v>
      </c>
      <c r="D30" s="150"/>
      <c r="E30" s="150"/>
      <c r="F30" s="28" t="s">
        <v>31</v>
      </c>
      <c r="G30" s="150" t="s">
        <v>184</v>
      </c>
      <c r="H30" s="150"/>
      <c r="I30" s="150"/>
      <c r="J30" s="27">
        <v>49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184</v>
      </c>
      <c r="D31" s="150"/>
      <c r="E31" s="150"/>
      <c r="F31" s="111" t="s">
        <v>31</v>
      </c>
      <c r="G31" s="150" t="s">
        <v>187</v>
      </c>
      <c r="H31" s="150"/>
      <c r="I31" s="150"/>
      <c r="J31" s="27">
        <v>43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187</v>
      </c>
      <c r="D32" s="150"/>
      <c r="E32" s="150"/>
      <c r="F32" s="28" t="s">
        <v>31</v>
      </c>
      <c r="G32" s="150" t="s">
        <v>184</v>
      </c>
      <c r="H32" s="150"/>
      <c r="I32" s="150"/>
      <c r="J32" s="27">
        <v>43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184</v>
      </c>
      <c r="D33" s="172"/>
      <c r="E33" s="172"/>
      <c r="F33" s="28" t="s">
        <v>31</v>
      </c>
      <c r="G33" s="172" t="s">
        <v>84</v>
      </c>
      <c r="H33" s="172"/>
      <c r="I33" s="172"/>
      <c r="J33" s="30">
        <v>57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84</v>
      </c>
      <c r="D34" s="150"/>
      <c r="E34" s="150"/>
      <c r="F34" s="28" t="s">
        <v>31</v>
      </c>
      <c r="G34" s="150" t="s">
        <v>192</v>
      </c>
      <c r="H34" s="150"/>
      <c r="I34" s="150"/>
      <c r="J34" s="27">
        <v>78</v>
      </c>
      <c r="K34" s="6" t="s">
        <v>38</v>
      </c>
      <c r="L34" s="6"/>
      <c r="M34" s="6"/>
      <c r="N34" s="13"/>
    </row>
    <row r="35" spans="1:18">
      <c r="A35" s="5"/>
      <c r="B35" s="5"/>
      <c r="C35" s="172" t="s">
        <v>193</v>
      </c>
      <c r="D35" s="172"/>
      <c r="E35" s="172"/>
      <c r="F35" s="28" t="s">
        <v>31</v>
      </c>
      <c r="G35" s="172" t="s">
        <v>41</v>
      </c>
      <c r="H35" s="172"/>
      <c r="I35" s="172"/>
      <c r="J35" s="31">
        <v>336</v>
      </c>
      <c r="K35" s="6" t="s">
        <v>38</v>
      </c>
      <c r="L35" s="6"/>
      <c r="M35" s="6"/>
      <c r="N35" s="13"/>
    </row>
    <row r="36" spans="1:18">
      <c r="A36" s="5"/>
      <c r="B36" s="5"/>
      <c r="C36" s="172" t="s">
        <v>43</v>
      </c>
      <c r="D36" s="172"/>
      <c r="E36" s="172"/>
      <c r="F36" s="111" t="s">
        <v>31</v>
      </c>
      <c r="G36" s="172" t="s">
        <v>43</v>
      </c>
      <c r="H36" s="172"/>
      <c r="I36" s="172"/>
      <c r="J36" s="31">
        <v>100</v>
      </c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1216</v>
      </c>
      <c r="K43" s="42"/>
      <c r="L43" s="112" t="s">
        <v>35</v>
      </c>
      <c r="M43" s="174">
        <f>J43*J44</f>
        <v>2675.2000000000003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8017.2000000000007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8017.2000000000007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8017.2000000000007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197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35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7092.4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7092.4</v>
      </c>
      <c r="C11" s="143"/>
      <c r="D11" s="144" t="s">
        <v>188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182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28</v>
      </c>
      <c r="F16" s="111" t="s">
        <v>6</v>
      </c>
      <c r="G16" s="150" t="s">
        <v>14</v>
      </c>
      <c r="H16" s="150"/>
      <c r="I16" s="111" t="s">
        <v>15</v>
      </c>
      <c r="J16" s="114">
        <v>1</v>
      </c>
      <c r="K16" s="111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11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184</v>
      </c>
      <c r="H27" s="150"/>
      <c r="I27" s="150"/>
      <c r="J27" s="27">
        <v>437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184</v>
      </c>
      <c r="D28" s="150"/>
      <c r="E28" s="150"/>
      <c r="F28" s="28" t="s">
        <v>31</v>
      </c>
      <c r="G28" s="150" t="s">
        <v>187</v>
      </c>
      <c r="H28" s="150"/>
      <c r="I28" s="150"/>
      <c r="J28" s="27">
        <v>20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187</v>
      </c>
      <c r="D29" s="150"/>
      <c r="E29" s="150"/>
      <c r="F29" s="111" t="s">
        <v>31</v>
      </c>
      <c r="G29" s="150" t="s">
        <v>184</v>
      </c>
      <c r="H29" s="150"/>
      <c r="I29" s="150"/>
      <c r="J29" s="27">
        <v>20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184</v>
      </c>
      <c r="D30" s="150"/>
      <c r="E30" s="150"/>
      <c r="F30" s="28" t="s">
        <v>31</v>
      </c>
      <c r="G30" s="150" t="s">
        <v>187</v>
      </c>
      <c r="H30" s="150"/>
      <c r="I30" s="150"/>
      <c r="J30" s="27">
        <v>20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187</v>
      </c>
      <c r="D31" s="150"/>
      <c r="E31" s="150"/>
      <c r="F31" s="111" t="s">
        <v>31</v>
      </c>
      <c r="G31" s="150" t="s">
        <v>184</v>
      </c>
      <c r="H31" s="150"/>
      <c r="I31" s="150"/>
      <c r="J31" s="27">
        <v>20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184</v>
      </c>
      <c r="D32" s="150"/>
      <c r="E32" s="150"/>
      <c r="F32" s="28" t="s">
        <v>31</v>
      </c>
      <c r="G32" s="150" t="s">
        <v>187</v>
      </c>
      <c r="H32" s="150"/>
      <c r="I32" s="150"/>
      <c r="J32" s="27">
        <v>20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187</v>
      </c>
      <c r="D33" s="172"/>
      <c r="E33" s="172"/>
      <c r="F33" s="28" t="s">
        <v>31</v>
      </c>
      <c r="G33" s="172" t="s">
        <v>184</v>
      </c>
      <c r="H33" s="172"/>
      <c r="I33" s="172"/>
      <c r="J33" s="30">
        <v>20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184</v>
      </c>
      <c r="D34" s="150"/>
      <c r="E34" s="150"/>
      <c r="F34" s="28" t="s">
        <v>31</v>
      </c>
      <c r="G34" s="150" t="s">
        <v>41</v>
      </c>
      <c r="H34" s="150"/>
      <c r="I34" s="150"/>
      <c r="J34" s="27">
        <v>437</v>
      </c>
      <c r="K34" s="6" t="s">
        <v>38</v>
      </c>
      <c r="L34" s="6"/>
      <c r="M34" s="6"/>
      <c r="N34" s="13"/>
    </row>
    <row r="35" spans="1:18">
      <c r="A35" s="5"/>
      <c r="B35" s="5"/>
      <c r="C35" s="172" t="s">
        <v>43</v>
      </c>
      <c r="D35" s="172"/>
      <c r="E35" s="172"/>
      <c r="F35" s="28" t="s">
        <v>31</v>
      </c>
      <c r="G35" s="172" t="s">
        <v>42</v>
      </c>
      <c r="H35" s="172"/>
      <c r="I35" s="172"/>
      <c r="J35" s="31">
        <v>100</v>
      </c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1094</v>
      </c>
      <c r="K43" s="42"/>
      <c r="L43" s="112" t="s">
        <v>35</v>
      </c>
      <c r="M43" s="174">
        <f>J43*J44</f>
        <v>1750.4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7092.4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7092.4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7092.4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185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186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34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3766.4</v>
      </c>
      <c r="C11" s="143"/>
      <c r="D11" s="144" t="s">
        <v>97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181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30</v>
      </c>
      <c r="F16" s="111" t="s">
        <v>6</v>
      </c>
      <c r="G16" s="150" t="s">
        <v>14</v>
      </c>
      <c r="H16" s="150"/>
      <c r="I16" s="111" t="s">
        <v>15</v>
      </c>
      <c r="J16" s="114">
        <v>1</v>
      </c>
      <c r="K16" s="111" t="s">
        <v>16</v>
      </c>
      <c r="L16" s="150" t="s">
        <v>180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11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111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111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112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96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33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/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2322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2322</v>
      </c>
      <c r="C11" s="143"/>
      <c r="D11" s="144" t="s">
        <v>179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178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29</v>
      </c>
      <c r="F16" s="111" t="s">
        <v>6</v>
      </c>
      <c r="G16" s="150" t="s">
        <v>14</v>
      </c>
      <c r="H16" s="150"/>
      <c r="I16" s="111" t="s">
        <v>15</v>
      </c>
      <c r="J16" s="114">
        <v>29</v>
      </c>
      <c r="K16" s="11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1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880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880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76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11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1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111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880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112" t="s">
        <v>35</v>
      </c>
      <c r="M43" s="174">
        <f>J43*J44</f>
        <v>992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2322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2322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2322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175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176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/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05"/>
      <c r="M4" s="105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05" t="s">
        <v>3</v>
      </c>
      <c r="M5" s="105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22</v>
      </c>
      <c r="K8" s="103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9280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08"/>
      <c r="B11" s="142">
        <f>$M$9</f>
        <v>9280</v>
      </c>
      <c r="C11" s="143"/>
      <c r="D11" s="144" t="s">
        <v>177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169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6">
        <v>23</v>
      </c>
      <c r="F16" s="103" t="s">
        <v>6</v>
      </c>
      <c r="G16" s="150" t="s">
        <v>14</v>
      </c>
      <c r="H16" s="150"/>
      <c r="I16" s="103" t="s">
        <v>15</v>
      </c>
      <c r="J16" s="106">
        <v>25</v>
      </c>
      <c r="K16" s="103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 t="s">
        <v>20</v>
      </c>
      <c r="L18" s="166" t="s">
        <v>22</v>
      </c>
      <c r="M18" s="168"/>
      <c r="N18" s="20" t="s">
        <v>170</v>
      </c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03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103" t="s">
        <v>31</v>
      </c>
      <c r="F24" s="174">
        <v>2800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03" t="s">
        <v>31</v>
      </c>
      <c r="F25" s="178">
        <v>880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6480</v>
      </c>
      <c r="N25" s="179"/>
    </row>
    <row r="26" spans="1:22">
      <c r="A26" s="5"/>
      <c r="B26" s="22" t="s">
        <v>35</v>
      </c>
      <c r="C26" s="6"/>
      <c r="D26" s="25"/>
      <c r="E26" s="103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03" t="s">
        <v>31</v>
      </c>
      <c r="G27" s="150" t="s">
        <v>171</v>
      </c>
      <c r="H27" s="150"/>
      <c r="I27" s="150"/>
      <c r="J27" s="27">
        <v>110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171</v>
      </c>
      <c r="D28" s="150"/>
      <c r="E28" s="150"/>
      <c r="F28" s="28" t="s">
        <v>31</v>
      </c>
      <c r="G28" s="150" t="s">
        <v>172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173</v>
      </c>
      <c r="D29" s="150"/>
      <c r="E29" s="150"/>
      <c r="F29" s="103" t="s">
        <v>31</v>
      </c>
      <c r="G29" s="150" t="s">
        <v>171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174</v>
      </c>
      <c r="D30" s="150"/>
      <c r="E30" s="150"/>
      <c r="F30" s="28" t="s">
        <v>31</v>
      </c>
      <c r="G30" s="150" t="s">
        <v>36</v>
      </c>
      <c r="H30" s="150"/>
      <c r="I30" s="150"/>
      <c r="J30" s="27">
        <v>110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03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103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03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03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03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03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03" t="s">
        <v>31</v>
      </c>
      <c r="G40" s="172"/>
      <c r="H40" s="172"/>
      <c r="I40" s="172"/>
      <c r="J40" s="31"/>
      <c r="K40" s="6" t="s">
        <v>38</v>
      </c>
      <c r="L40" s="109"/>
      <c r="M40" s="187">
        <f>M25</f>
        <v>6480</v>
      </c>
      <c r="N40" s="188"/>
    </row>
    <row r="41" spans="1:18">
      <c r="A41" s="5"/>
      <c r="B41" s="5"/>
      <c r="C41" s="172"/>
      <c r="D41" s="172"/>
      <c r="E41" s="172"/>
      <c r="F41" s="103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249*2</f>
        <v>498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220</v>
      </c>
      <c r="K43" s="42"/>
      <c r="L43" s="104" t="s">
        <v>35</v>
      </c>
      <c r="M43" s="174">
        <f>J43*J44</f>
        <v>352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05" t="s">
        <v>48</v>
      </c>
      <c r="J44" s="46">
        <v>1.6</v>
      </c>
      <c r="K44" s="195" t="s">
        <v>49</v>
      </c>
      <c r="L44" s="196"/>
      <c r="M44" s="174">
        <f>150*3</f>
        <v>450</v>
      </c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4" t="s">
        <v>50</v>
      </c>
      <c r="M45" s="197">
        <f>250*6</f>
        <v>1500</v>
      </c>
      <c r="N45" s="198"/>
      <c r="P45" s="44"/>
      <c r="Q45" s="6"/>
    </row>
    <row r="46" spans="1:18">
      <c r="A46" s="5"/>
      <c r="B46" s="5" t="s">
        <v>51</v>
      </c>
      <c r="C46" s="6"/>
      <c r="D46" s="6"/>
      <c r="E46" s="109"/>
      <c r="F46" s="199">
        <v>0</v>
      </c>
      <c r="G46" s="200"/>
      <c r="H46" s="104"/>
      <c r="I46" s="104"/>
      <c r="J46" s="104"/>
      <c r="K46" s="6" t="s">
        <v>52</v>
      </c>
      <c r="L46" s="109"/>
      <c r="M46" s="152">
        <f>M43+M42+M40+M44+M45</f>
        <v>9280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09"/>
      <c r="F47" s="191">
        <v>0</v>
      </c>
      <c r="G47" s="192"/>
      <c r="H47" s="104"/>
      <c r="I47" s="104"/>
      <c r="J47" s="104"/>
      <c r="K47" s="6" t="s">
        <v>54</v>
      </c>
      <c r="L47" s="10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09"/>
      <c r="F48" s="201">
        <f>SUM(F46:G47)</f>
        <v>0</v>
      </c>
      <c r="G48" s="202"/>
      <c r="H48" s="104"/>
      <c r="I48" s="104"/>
      <c r="J48" s="104"/>
      <c r="K48" s="6"/>
      <c r="L48" s="10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09"/>
      <c r="F49" s="191">
        <v>0</v>
      </c>
      <c r="G49" s="192"/>
      <c r="H49" s="104"/>
      <c r="I49" s="104"/>
      <c r="J49" s="104"/>
      <c r="K49" s="6"/>
      <c r="L49" s="10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09"/>
      <c r="F50" s="201">
        <f>SUM(F48:G49)</f>
        <v>0</v>
      </c>
      <c r="G50" s="202"/>
      <c r="H50" s="104"/>
      <c r="I50" s="104"/>
      <c r="J50" s="104"/>
      <c r="K50" s="6"/>
      <c r="L50" s="10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0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0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0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0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0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09"/>
      <c r="F56" s="205">
        <f>+M46-F55</f>
        <v>9280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9280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02"/>
      <c r="C59" s="103"/>
      <c r="D59" s="103"/>
      <c r="E59" s="103"/>
      <c r="F59" s="103"/>
      <c r="G59" s="103"/>
      <c r="H59" s="6"/>
      <c r="I59" s="103"/>
      <c r="J59" s="103"/>
      <c r="K59" s="103"/>
      <c r="L59" s="103"/>
      <c r="M59" s="103"/>
      <c r="N59" s="10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175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176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V78"/>
  <sheetViews>
    <sheetView zoomScaleNormal="100" workbookViewId="0">
      <selection activeCell="R21" sqref="R21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31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/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05"/>
      <c r="M4" s="105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05" t="s">
        <v>3</v>
      </c>
      <c r="M5" s="105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22</v>
      </c>
      <c r="K8" s="103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3202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08"/>
      <c r="B11" s="142">
        <f>$M$9</f>
        <v>3202</v>
      </c>
      <c r="C11" s="143"/>
      <c r="D11" s="144" t="s">
        <v>168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167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6">
        <v>26</v>
      </c>
      <c r="F16" s="103" t="s">
        <v>6</v>
      </c>
      <c r="G16" s="150" t="s">
        <v>14</v>
      </c>
      <c r="H16" s="150"/>
      <c r="I16" s="103" t="s">
        <v>15</v>
      </c>
      <c r="J16" s="106">
        <v>27</v>
      </c>
      <c r="K16" s="103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03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1</v>
      </c>
      <c r="E24" s="103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03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103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03" t="s">
        <v>31</v>
      </c>
      <c r="G27" s="150" t="s">
        <v>76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41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03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03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103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03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03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03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03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03" t="s">
        <v>31</v>
      </c>
      <c r="G40" s="172"/>
      <c r="H40" s="172"/>
      <c r="I40" s="172"/>
      <c r="J40" s="31"/>
      <c r="K40" s="6" t="s">
        <v>38</v>
      </c>
      <c r="L40" s="109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103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104" t="s">
        <v>35</v>
      </c>
      <c r="M43" s="174">
        <f>J43*J44</f>
        <v>992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05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4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09"/>
      <c r="F46" s="199">
        <v>0</v>
      </c>
      <c r="G46" s="200"/>
      <c r="H46" s="104"/>
      <c r="I46" s="104"/>
      <c r="J46" s="104"/>
      <c r="K46" s="6" t="s">
        <v>52</v>
      </c>
      <c r="L46" s="109"/>
      <c r="M46" s="152">
        <f>M43+M42+M40+M44+M45</f>
        <v>3202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09"/>
      <c r="F47" s="191">
        <v>0</v>
      </c>
      <c r="G47" s="192"/>
      <c r="H47" s="104"/>
      <c r="I47" s="104"/>
      <c r="J47" s="104"/>
      <c r="K47" s="6" t="s">
        <v>54</v>
      </c>
      <c r="L47" s="10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09"/>
      <c r="F48" s="201">
        <f>SUM(F46:G47)</f>
        <v>0</v>
      </c>
      <c r="G48" s="202"/>
      <c r="H48" s="104"/>
      <c r="I48" s="104"/>
      <c r="J48" s="104"/>
      <c r="K48" s="6"/>
      <c r="L48" s="10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09"/>
      <c r="F49" s="191">
        <v>0</v>
      </c>
      <c r="G49" s="192"/>
      <c r="H49" s="104"/>
      <c r="I49" s="104"/>
      <c r="J49" s="104"/>
      <c r="K49" s="6"/>
      <c r="L49" s="10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09"/>
      <c r="F50" s="201">
        <f>SUM(F48:G49)</f>
        <v>0</v>
      </c>
      <c r="G50" s="202"/>
      <c r="H50" s="104"/>
      <c r="I50" s="104"/>
      <c r="J50" s="104"/>
      <c r="K50" s="6"/>
      <c r="L50" s="10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0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0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0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0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0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09"/>
      <c r="F56" s="205">
        <f>+M46-F55</f>
        <v>3202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3202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02"/>
      <c r="C59" s="103"/>
      <c r="D59" s="103"/>
      <c r="E59" s="103"/>
      <c r="F59" s="103"/>
      <c r="G59" s="103"/>
      <c r="H59" s="6"/>
      <c r="I59" s="103"/>
      <c r="J59" s="103"/>
      <c r="K59" s="103"/>
      <c r="L59" s="103"/>
      <c r="M59" s="103"/>
      <c r="N59" s="10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V78"/>
  <sheetViews>
    <sheetView zoomScaleNormal="100" workbookViewId="0">
      <selection activeCell="Q63" sqref="Q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30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/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4" t="s">
        <v>3</v>
      </c>
      <c r="M5" s="9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17</v>
      </c>
      <c r="K8" s="9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5120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8"/>
      <c r="B11" s="142">
        <f>$M$9</f>
        <v>5120</v>
      </c>
      <c r="C11" s="143"/>
      <c r="D11" s="144" t="s">
        <v>165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0">
        <v>21</v>
      </c>
      <c r="F16" s="95" t="s">
        <v>6</v>
      </c>
      <c r="G16" s="150" t="s">
        <v>14</v>
      </c>
      <c r="H16" s="150"/>
      <c r="I16" s="95" t="s">
        <v>15</v>
      </c>
      <c r="J16" s="100">
        <v>25</v>
      </c>
      <c r="K16" s="9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9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9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9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9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95" t="s">
        <v>31</v>
      </c>
      <c r="G27" s="150" t="s">
        <v>37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37</v>
      </c>
      <c r="D28" s="150"/>
      <c r="E28" s="150"/>
      <c r="F28" s="28" t="s">
        <v>31</v>
      </c>
      <c r="G28" s="150" t="s">
        <v>157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157</v>
      </c>
      <c r="D29" s="150"/>
      <c r="E29" s="150"/>
      <c r="F29" s="95" t="s">
        <v>31</v>
      </c>
      <c r="G29" s="150" t="s">
        <v>37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37</v>
      </c>
      <c r="D30" s="150"/>
      <c r="E30" s="150"/>
      <c r="F30" s="28" t="s">
        <v>31</v>
      </c>
      <c r="G30" s="150" t="s">
        <v>158</v>
      </c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158</v>
      </c>
      <c r="D31" s="150"/>
      <c r="E31" s="150"/>
      <c r="F31" s="95" t="s">
        <v>31</v>
      </c>
      <c r="G31" s="150" t="s">
        <v>159</v>
      </c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159</v>
      </c>
      <c r="D32" s="150"/>
      <c r="E32" s="150"/>
      <c r="F32" s="95" t="s">
        <v>31</v>
      </c>
      <c r="G32" s="150" t="s">
        <v>160</v>
      </c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161</v>
      </c>
      <c r="D33" s="172"/>
      <c r="E33" s="172"/>
      <c r="F33" s="28" t="s">
        <v>31</v>
      </c>
      <c r="G33" s="172" t="s">
        <v>36</v>
      </c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43</v>
      </c>
      <c r="D34" s="150"/>
      <c r="E34" s="150"/>
      <c r="F34" s="28" t="s">
        <v>31</v>
      </c>
      <c r="G34" s="150" t="s">
        <v>43</v>
      </c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9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9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9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9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95" t="s">
        <v>31</v>
      </c>
      <c r="G40" s="172"/>
      <c r="H40" s="172"/>
      <c r="I40" s="172"/>
      <c r="J40" s="31"/>
      <c r="K40" s="6" t="s">
        <v>38</v>
      </c>
      <c r="L40" s="99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9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01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4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1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9"/>
      <c r="F46" s="199">
        <v>0</v>
      </c>
      <c r="G46" s="200"/>
      <c r="H46" s="101"/>
      <c r="I46" s="101"/>
      <c r="J46" s="101"/>
      <c r="K46" s="6" t="s">
        <v>52</v>
      </c>
      <c r="L46" s="99"/>
      <c r="M46" s="152">
        <f>M43+M42+M40+M44+M45</f>
        <v>5120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9"/>
      <c r="F47" s="191">
        <v>0</v>
      </c>
      <c r="G47" s="192"/>
      <c r="H47" s="101"/>
      <c r="I47" s="101"/>
      <c r="J47" s="101"/>
      <c r="K47" s="6" t="s">
        <v>54</v>
      </c>
      <c r="L47" s="9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9"/>
      <c r="F48" s="201">
        <f>SUM(F46:G47)</f>
        <v>0</v>
      </c>
      <c r="G48" s="202"/>
      <c r="H48" s="101"/>
      <c r="I48" s="101"/>
      <c r="J48" s="101"/>
      <c r="K48" s="6"/>
      <c r="L48" s="9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9"/>
      <c r="F49" s="191">
        <v>0</v>
      </c>
      <c r="G49" s="192"/>
      <c r="H49" s="101"/>
      <c r="I49" s="101"/>
      <c r="J49" s="101"/>
      <c r="K49" s="6"/>
      <c r="L49" s="9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9"/>
      <c r="F50" s="201">
        <f>SUM(F48:G49)</f>
        <v>0</v>
      </c>
      <c r="G50" s="202"/>
      <c r="H50" s="101"/>
      <c r="I50" s="101"/>
      <c r="J50" s="101"/>
      <c r="K50" s="6"/>
      <c r="L50" s="9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9"/>
      <c r="F56" s="205">
        <f>+M46-F55</f>
        <v>5120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5120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96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166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/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4" t="s">
        <v>3</v>
      </c>
      <c r="M5" s="9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17</v>
      </c>
      <c r="K8" s="9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5120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8"/>
      <c r="B11" s="142">
        <f>$M$9</f>
        <v>5120</v>
      </c>
      <c r="C11" s="143"/>
      <c r="D11" s="144" t="s">
        <v>165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0">
        <v>21</v>
      </c>
      <c r="F16" s="95" t="s">
        <v>6</v>
      </c>
      <c r="G16" s="150" t="s">
        <v>14</v>
      </c>
      <c r="H16" s="150"/>
      <c r="I16" s="95" t="s">
        <v>15</v>
      </c>
      <c r="J16" s="100">
        <v>25</v>
      </c>
      <c r="K16" s="9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9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9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9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9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95" t="s">
        <v>31</v>
      </c>
      <c r="G27" s="150" t="s">
        <v>37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37</v>
      </c>
      <c r="D28" s="150"/>
      <c r="E28" s="150"/>
      <c r="F28" s="28" t="s">
        <v>31</v>
      </c>
      <c r="G28" s="150" t="s">
        <v>157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157</v>
      </c>
      <c r="D29" s="150"/>
      <c r="E29" s="150"/>
      <c r="F29" s="95" t="s">
        <v>31</v>
      </c>
      <c r="G29" s="150" t="s">
        <v>37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37</v>
      </c>
      <c r="D30" s="150"/>
      <c r="E30" s="150"/>
      <c r="F30" s="28" t="s">
        <v>31</v>
      </c>
      <c r="G30" s="150" t="s">
        <v>158</v>
      </c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158</v>
      </c>
      <c r="D31" s="150"/>
      <c r="E31" s="150"/>
      <c r="F31" s="95" t="s">
        <v>31</v>
      </c>
      <c r="G31" s="150" t="s">
        <v>159</v>
      </c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159</v>
      </c>
      <c r="D32" s="150"/>
      <c r="E32" s="150"/>
      <c r="F32" s="95" t="s">
        <v>31</v>
      </c>
      <c r="G32" s="150" t="s">
        <v>160</v>
      </c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161</v>
      </c>
      <c r="D33" s="172"/>
      <c r="E33" s="172"/>
      <c r="F33" s="28" t="s">
        <v>31</v>
      </c>
      <c r="G33" s="172" t="s">
        <v>36</v>
      </c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43</v>
      </c>
      <c r="D34" s="150"/>
      <c r="E34" s="150"/>
      <c r="F34" s="28" t="s">
        <v>31</v>
      </c>
      <c r="G34" s="150" t="s">
        <v>43</v>
      </c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9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9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9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9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95" t="s">
        <v>31</v>
      </c>
      <c r="G40" s="172"/>
      <c r="H40" s="172"/>
      <c r="I40" s="172"/>
      <c r="J40" s="31"/>
      <c r="K40" s="6" t="s">
        <v>38</v>
      </c>
      <c r="L40" s="99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9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01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4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1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9"/>
      <c r="F46" s="199">
        <v>0</v>
      </c>
      <c r="G46" s="200"/>
      <c r="H46" s="101"/>
      <c r="I46" s="101"/>
      <c r="J46" s="101"/>
      <c r="K46" s="6" t="s">
        <v>52</v>
      </c>
      <c r="L46" s="99"/>
      <c r="M46" s="152">
        <f>M43+M42+M40+M44+M45</f>
        <v>5120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9"/>
      <c r="F47" s="191">
        <v>0</v>
      </c>
      <c r="G47" s="192"/>
      <c r="H47" s="101"/>
      <c r="I47" s="101"/>
      <c r="J47" s="101"/>
      <c r="K47" s="6" t="s">
        <v>54</v>
      </c>
      <c r="L47" s="9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9"/>
      <c r="F48" s="201">
        <f>SUM(F46:G47)</f>
        <v>0</v>
      </c>
      <c r="G48" s="202"/>
      <c r="H48" s="101"/>
      <c r="I48" s="101"/>
      <c r="J48" s="101"/>
      <c r="K48" s="6"/>
      <c r="L48" s="9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9"/>
      <c r="F49" s="191">
        <v>0</v>
      </c>
      <c r="G49" s="192"/>
      <c r="H49" s="101"/>
      <c r="I49" s="101"/>
      <c r="J49" s="101"/>
      <c r="K49" s="6"/>
      <c r="L49" s="9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9"/>
      <c r="F50" s="201">
        <f>SUM(F48:G49)</f>
        <v>0</v>
      </c>
      <c r="G50" s="202"/>
      <c r="H50" s="101"/>
      <c r="I50" s="101"/>
      <c r="J50" s="101"/>
      <c r="K50" s="6"/>
      <c r="L50" s="9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9"/>
      <c r="F56" s="205">
        <f>+M46-F55</f>
        <v>5120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5120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96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134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164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28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4" t="s">
        <v>3</v>
      </c>
      <c r="M5" s="9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17</v>
      </c>
      <c r="K8" s="9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6701.8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8"/>
      <c r="B11" s="142">
        <f>$M$9</f>
        <v>6701.8</v>
      </c>
      <c r="C11" s="143"/>
      <c r="D11" s="144" t="s">
        <v>163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156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0">
        <v>21</v>
      </c>
      <c r="F16" s="95" t="s">
        <v>6</v>
      </c>
      <c r="G16" s="150" t="s">
        <v>14</v>
      </c>
      <c r="H16" s="150"/>
      <c r="I16" s="95" t="s">
        <v>15</v>
      </c>
      <c r="J16" s="100">
        <v>25</v>
      </c>
      <c r="K16" s="9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9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9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9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9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95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37</v>
      </c>
      <c r="D28" s="150"/>
      <c r="E28" s="150"/>
      <c r="F28" s="28" t="s">
        <v>31</v>
      </c>
      <c r="G28" s="150" t="s">
        <v>157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157</v>
      </c>
      <c r="D29" s="150"/>
      <c r="E29" s="150"/>
      <c r="F29" s="95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37</v>
      </c>
      <c r="D30" s="150"/>
      <c r="E30" s="150"/>
      <c r="F30" s="28" t="s">
        <v>31</v>
      </c>
      <c r="G30" s="150" t="s">
        <v>158</v>
      </c>
      <c r="H30" s="150"/>
      <c r="I30" s="150"/>
      <c r="J30" s="27">
        <v>39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158</v>
      </c>
      <c r="D31" s="150"/>
      <c r="E31" s="150"/>
      <c r="F31" s="95" t="s">
        <v>31</v>
      </c>
      <c r="G31" s="150" t="s">
        <v>159</v>
      </c>
      <c r="H31" s="150"/>
      <c r="I31" s="150"/>
      <c r="J31" s="27">
        <v>78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159</v>
      </c>
      <c r="D32" s="150"/>
      <c r="E32" s="150"/>
      <c r="F32" s="95" t="s">
        <v>31</v>
      </c>
      <c r="G32" s="150" t="s">
        <v>160</v>
      </c>
      <c r="H32" s="150"/>
      <c r="I32" s="150"/>
      <c r="J32" s="27">
        <v>76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161</v>
      </c>
      <c r="D33" s="172"/>
      <c r="E33" s="172"/>
      <c r="F33" s="28" t="s">
        <v>31</v>
      </c>
      <c r="G33" s="172" t="s">
        <v>36</v>
      </c>
      <c r="H33" s="172"/>
      <c r="I33" s="172"/>
      <c r="J33" s="30">
        <v>199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43</v>
      </c>
      <c r="D34" s="150"/>
      <c r="E34" s="150"/>
      <c r="F34" s="28" t="s">
        <v>31</v>
      </c>
      <c r="G34" s="150" t="s">
        <v>43</v>
      </c>
      <c r="H34" s="150"/>
      <c r="I34" s="150"/>
      <c r="J34" s="27">
        <v>100</v>
      </c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9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9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9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9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95" t="s">
        <v>31</v>
      </c>
      <c r="G40" s="172"/>
      <c r="H40" s="172"/>
      <c r="I40" s="172"/>
      <c r="J40" s="31"/>
      <c r="K40" s="6" t="s">
        <v>38</v>
      </c>
      <c r="L40" s="99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9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719</v>
      </c>
      <c r="K43" s="42"/>
      <c r="L43" s="101" t="s">
        <v>35</v>
      </c>
      <c r="M43" s="174">
        <f>J43*J44</f>
        <v>1581.8000000000002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4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1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9"/>
      <c r="F46" s="199">
        <v>0</v>
      </c>
      <c r="G46" s="200"/>
      <c r="H46" s="101"/>
      <c r="I46" s="101"/>
      <c r="J46" s="101"/>
      <c r="K46" s="6" t="s">
        <v>52</v>
      </c>
      <c r="L46" s="99"/>
      <c r="M46" s="152">
        <f>M43+M42+M40+M44+M45</f>
        <v>6701.8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9"/>
      <c r="F47" s="191">
        <v>0</v>
      </c>
      <c r="G47" s="192"/>
      <c r="H47" s="101"/>
      <c r="I47" s="101"/>
      <c r="J47" s="101"/>
      <c r="K47" s="6" t="s">
        <v>54</v>
      </c>
      <c r="L47" s="9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9"/>
      <c r="F48" s="201">
        <f>SUM(F46:G47)</f>
        <v>0</v>
      </c>
      <c r="G48" s="202"/>
      <c r="H48" s="101"/>
      <c r="I48" s="101"/>
      <c r="J48" s="101"/>
      <c r="K48" s="6"/>
      <c r="L48" s="9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9"/>
      <c r="F49" s="191">
        <v>0</v>
      </c>
      <c r="G49" s="192"/>
      <c r="H49" s="101"/>
      <c r="I49" s="101"/>
      <c r="J49" s="101"/>
      <c r="K49" s="6"/>
      <c r="L49" s="9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9"/>
      <c r="F50" s="201">
        <f>SUM(F48:G49)</f>
        <v>0</v>
      </c>
      <c r="G50" s="202"/>
      <c r="H50" s="101"/>
      <c r="I50" s="101"/>
      <c r="J50" s="101"/>
      <c r="K50" s="6"/>
      <c r="L50" s="9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9"/>
      <c r="F56" s="205">
        <f>+M46-F55</f>
        <v>6701.8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6701.8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96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162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27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4" t="s">
        <v>3</v>
      </c>
      <c r="M5" s="9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17</v>
      </c>
      <c r="K8" s="9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6487.6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8"/>
      <c r="B11" s="142">
        <f>$M$9</f>
        <v>6487.6</v>
      </c>
      <c r="C11" s="143"/>
      <c r="D11" s="144" t="s">
        <v>154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155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0">
        <v>21</v>
      </c>
      <c r="F16" s="95" t="s">
        <v>6</v>
      </c>
      <c r="G16" s="150" t="s">
        <v>14</v>
      </c>
      <c r="H16" s="150"/>
      <c r="I16" s="95" t="s">
        <v>15</v>
      </c>
      <c r="J16" s="100">
        <v>23</v>
      </c>
      <c r="K16" s="9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9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9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9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9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95" t="s">
        <v>31</v>
      </c>
      <c r="G27" s="150" t="s">
        <v>137</v>
      </c>
      <c r="H27" s="150"/>
      <c r="I27" s="150"/>
      <c r="J27" s="27">
        <v>528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137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528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95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95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9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9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9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9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95" t="s">
        <v>31</v>
      </c>
      <c r="G40" s="172"/>
      <c r="H40" s="172"/>
      <c r="I40" s="172"/>
      <c r="J40" s="31"/>
      <c r="K40" s="6" t="s">
        <v>38</v>
      </c>
      <c r="L40" s="99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9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879*2</f>
        <v>1758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1156</v>
      </c>
      <c r="K43" s="42"/>
      <c r="L43" s="101" t="s">
        <v>35</v>
      </c>
      <c r="M43" s="174">
        <f>J43*J44</f>
        <v>1849.6000000000001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4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1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9"/>
      <c r="F46" s="199">
        <v>0</v>
      </c>
      <c r="G46" s="200"/>
      <c r="H46" s="101"/>
      <c r="I46" s="101"/>
      <c r="J46" s="101"/>
      <c r="K46" s="6" t="s">
        <v>52</v>
      </c>
      <c r="L46" s="99"/>
      <c r="M46" s="152">
        <f>M43+M42+M40+M44+M45</f>
        <v>6487.6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9"/>
      <c r="F47" s="191">
        <v>0</v>
      </c>
      <c r="G47" s="192"/>
      <c r="H47" s="101"/>
      <c r="I47" s="101"/>
      <c r="J47" s="101"/>
      <c r="K47" s="6" t="s">
        <v>54</v>
      </c>
      <c r="L47" s="9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9"/>
      <c r="F48" s="201">
        <f>SUM(F46:G47)</f>
        <v>0</v>
      </c>
      <c r="G48" s="202"/>
      <c r="H48" s="101"/>
      <c r="I48" s="101"/>
      <c r="J48" s="101"/>
      <c r="K48" s="6"/>
      <c r="L48" s="9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9"/>
      <c r="F49" s="191">
        <v>0</v>
      </c>
      <c r="G49" s="192"/>
      <c r="H49" s="101"/>
      <c r="I49" s="101"/>
      <c r="J49" s="101"/>
      <c r="K49" s="6"/>
      <c r="L49" s="9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9"/>
      <c r="F50" s="201">
        <f>SUM(F48:G49)</f>
        <v>0</v>
      </c>
      <c r="G50" s="202"/>
      <c r="H50" s="101"/>
      <c r="I50" s="101"/>
      <c r="J50" s="101"/>
      <c r="K50" s="6"/>
      <c r="L50" s="9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9"/>
      <c r="F56" s="205">
        <f>+M46-F55</f>
        <v>6487.6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6487.6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96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152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153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V78"/>
  <sheetViews>
    <sheetView zoomScaleNormal="100" workbookViewId="0">
      <selection activeCell="U12" sqref="U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44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37" t="s">
        <v>3</v>
      </c>
      <c r="M5" s="137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30</v>
      </c>
      <c r="K8" s="13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2642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40"/>
      <c r="B11" s="142">
        <f>$M$9</f>
        <v>2642</v>
      </c>
      <c r="C11" s="143"/>
      <c r="D11" s="144" t="s">
        <v>208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207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38">
        <v>7</v>
      </c>
      <c r="F16" s="135" t="s">
        <v>6</v>
      </c>
      <c r="G16" s="150" t="s">
        <v>180</v>
      </c>
      <c r="H16" s="150"/>
      <c r="I16" s="135" t="s">
        <v>15</v>
      </c>
      <c r="J16" s="138">
        <v>7</v>
      </c>
      <c r="K16" s="135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3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35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35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1200</v>
      </c>
      <c r="N25" s="179"/>
    </row>
    <row r="26" spans="1:22">
      <c r="A26" s="5"/>
      <c r="B26" s="22" t="s">
        <v>35</v>
      </c>
      <c r="C26" s="6"/>
      <c r="D26" s="25"/>
      <c r="E26" s="13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35" t="s">
        <v>31</v>
      </c>
      <c r="G27" s="150" t="s">
        <v>200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200</v>
      </c>
      <c r="D28" s="150"/>
      <c r="E28" s="150"/>
      <c r="F28" s="28" t="s">
        <v>31</v>
      </c>
      <c r="G28" s="150" t="s">
        <v>41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35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35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3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3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3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3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35" t="s">
        <v>31</v>
      </c>
      <c r="G40" s="172"/>
      <c r="H40" s="172"/>
      <c r="I40" s="172"/>
      <c r="J40" s="31"/>
      <c r="K40" s="6" t="s">
        <v>38</v>
      </c>
      <c r="L40" s="141"/>
      <c r="M40" s="187">
        <f>M25</f>
        <v>1200</v>
      </c>
      <c r="N40" s="188"/>
    </row>
    <row r="41" spans="1:18">
      <c r="A41" s="5"/>
      <c r="B41" s="5"/>
      <c r="C41" s="172"/>
      <c r="D41" s="172"/>
      <c r="E41" s="172"/>
      <c r="F41" s="13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136" t="s">
        <v>35</v>
      </c>
      <c r="M43" s="174">
        <f>J43*J44</f>
        <v>992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37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36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41"/>
      <c r="F46" s="199">
        <v>0</v>
      </c>
      <c r="G46" s="200"/>
      <c r="H46" s="136"/>
      <c r="I46" s="136"/>
      <c r="J46" s="136"/>
      <c r="K46" s="6" t="s">
        <v>52</v>
      </c>
      <c r="L46" s="141"/>
      <c r="M46" s="152">
        <f>M43+M42+M40+M44+M45</f>
        <v>2642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41"/>
      <c r="F47" s="191">
        <v>0</v>
      </c>
      <c r="G47" s="192"/>
      <c r="H47" s="136"/>
      <c r="I47" s="136"/>
      <c r="J47" s="136"/>
      <c r="K47" s="6" t="s">
        <v>54</v>
      </c>
      <c r="L47" s="141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41"/>
      <c r="F48" s="201">
        <f>SUM(F46:G47)</f>
        <v>0</v>
      </c>
      <c r="G48" s="202"/>
      <c r="H48" s="136"/>
      <c r="I48" s="136"/>
      <c r="J48" s="136"/>
      <c r="K48" s="6"/>
      <c r="L48" s="141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41"/>
      <c r="F49" s="191">
        <v>0</v>
      </c>
      <c r="G49" s="192"/>
      <c r="H49" s="136"/>
      <c r="I49" s="136"/>
      <c r="J49" s="136"/>
      <c r="K49" s="6"/>
      <c r="L49" s="141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41"/>
      <c r="F50" s="201">
        <f>SUM(F48:G49)</f>
        <v>0</v>
      </c>
      <c r="G50" s="202"/>
      <c r="H50" s="136"/>
      <c r="I50" s="136"/>
      <c r="J50" s="136"/>
      <c r="K50" s="6"/>
      <c r="L50" s="141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41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41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41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41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41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41"/>
      <c r="F56" s="205">
        <f>+M46-F55</f>
        <v>2642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2642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34"/>
      <c r="C59" s="135"/>
      <c r="D59" s="135"/>
      <c r="E59" s="135"/>
      <c r="F59" s="135"/>
      <c r="G59" s="135"/>
      <c r="H59" s="6"/>
      <c r="I59" s="135"/>
      <c r="J59" s="135"/>
      <c r="K59" s="135"/>
      <c r="L59" s="135"/>
      <c r="M59" s="135"/>
      <c r="N59" s="139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88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89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26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4"/>
      <c r="M4" s="94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4" t="s">
        <v>3</v>
      </c>
      <c r="M5" s="94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16</v>
      </c>
      <c r="K8" s="9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4000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8"/>
      <c r="B11" s="142">
        <f>$M$9</f>
        <v>4000</v>
      </c>
      <c r="C11" s="143"/>
      <c r="D11" s="144" t="s">
        <v>140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136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00">
        <v>20</v>
      </c>
      <c r="F16" s="95" t="s">
        <v>6</v>
      </c>
      <c r="G16" s="150" t="s">
        <v>14</v>
      </c>
      <c r="H16" s="150"/>
      <c r="I16" s="95" t="s">
        <v>15</v>
      </c>
      <c r="J16" s="100">
        <v>23</v>
      </c>
      <c r="K16" s="9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9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3</v>
      </c>
      <c r="E24" s="9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9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4000</v>
      </c>
      <c r="N25" s="179"/>
    </row>
    <row r="26" spans="1:22">
      <c r="A26" s="5"/>
      <c r="B26" s="22" t="s">
        <v>35</v>
      </c>
      <c r="C26" s="6"/>
      <c r="D26" s="25"/>
      <c r="E26" s="9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95" t="s">
        <v>31</v>
      </c>
      <c r="G27" s="150" t="s">
        <v>137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137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95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95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9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9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9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9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95" t="s">
        <v>31</v>
      </c>
      <c r="G40" s="172"/>
      <c r="H40" s="172"/>
      <c r="I40" s="172"/>
      <c r="J40" s="31"/>
      <c r="K40" s="6" t="s">
        <v>38</v>
      </c>
      <c r="L40" s="99"/>
      <c r="M40" s="187">
        <f>M25</f>
        <v>4000</v>
      </c>
      <c r="N40" s="188"/>
    </row>
    <row r="41" spans="1:18">
      <c r="A41" s="5"/>
      <c r="B41" s="5"/>
      <c r="C41" s="172"/>
      <c r="D41" s="172"/>
      <c r="E41" s="172"/>
      <c r="F41" s="9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01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4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01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9"/>
      <c r="F46" s="199">
        <v>0</v>
      </c>
      <c r="G46" s="200"/>
      <c r="H46" s="101"/>
      <c r="I46" s="101"/>
      <c r="J46" s="101"/>
      <c r="K46" s="6" t="s">
        <v>52</v>
      </c>
      <c r="L46" s="99"/>
      <c r="M46" s="152">
        <f>M43+M42+M40+M44+M45</f>
        <v>4000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9"/>
      <c r="F47" s="191">
        <v>0</v>
      </c>
      <c r="G47" s="192"/>
      <c r="H47" s="101"/>
      <c r="I47" s="101"/>
      <c r="J47" s="101"/>
      <c r="K47" s="6" t="s">
        <v>54</v>
      </c>
      <c r="L47" s="99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9"/>
      <c r="F48" s="201">
        <f>SUM(F46:G47)</f>
        <v>0</v>
      </c>
      <c r="G48" s="202"/>
      <c r="H48" s="101"/>
      <c r="I48" s="101"/>
      <c r="J48" s="101"/>
      <c r="K48" s="6"/>
      <c r="L48" s="99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9"/>
      <c r="F49" s="191">
        <v>0</v>
      </c>
      <c r="G49" s="192"/>
      <c r="H49" s="101"/>
      <c r="I49" s="101"/>
      <c r="J49" s="101"/>
      <c r="K49" s="6"/>
      <c r="L49" s="99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9"/>
      <c r="F50" s="201">
        <f>SUM(F48:G49)</f>
        <v>0</v>
      </c>
      <c r="G50" s="202"/>
      <c r="H50" s="101"/>
      <c r="I50" s="101"/>
      <c r="J50" s="101"/>
      <c r="K50" s="6"/>
      <c r="L50" s="99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9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9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9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9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9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9"/>
      <c r="F56" s="205">
        <f>+M46-F55</f>
        <v>4000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4000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96"/>
      <c r="C59" s="95"/>
      <c r="D59" s="95"/>
      <c r="E59" s="95"/>
      <c r="F59" s="95"/>
      <c r="G59" s="95"/>
      <c r="H59" s="6"/>
      <c r="I59" s="95"/>
      <c r="J59" s="95"/>
      <c r="K59" s="95"/>
      <c r="L59" s="95"/>
      <c r="M59" s="95"/>
      <c r="N59" s="97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150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151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V78"/>
  <sheetViews>
    <sheetView topLeftCell="A52" zoomScaleNormal="100" workbookViewId="0">
      <selection activeCell="R20" sqref="R2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25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9" t="s">
        <v>3</v>
      </c>
      <c r="M5" s="8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16</v>
      </c>
      <c r="K8" s="87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7607.6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2"/>
      <c r="B11" s="142">
        <f>$M$9</f>
        <v>7607.6</v>
      </c>
      <c r="C11" s="143"/>
      <c r="D11" s="144" t="s">
        <v>149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136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90">
        <v>20</v>
      </c>
      <c r="F16" s="87" t="s">
        <v>6</v>
      </c>
      <c r="G16" s="150" t="s">
        <v>14</v>
      </c>
      <c r="H16" s="150"/>
      <c r="I16" s="87" t="s">
        <v>15</v>
      </c>
      <c r="J16" s="90">
        <v>23</v>
      </c>
      <c r="K16" s="87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87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3</v>
      </c>
      <c r="E24" s="87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87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4000</v>
      </c>
      <c r="N25" s="179"/>
    </row>
    <row r="26" spans="1:22">
      <c r="A26" s="5"/>
      <c r="B26" s="22" t="s">
        <v>35</v>
      </c>
      <c r="C26" s="6"/>
      <c r="D26" s="25"/>
      <c r="E26" s="87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87" t="s">
        <v>31</v>
      </c>
      <c r="G27" s="150" t="s">
        <v>137</v>
      </c>
      <c r="H27" s="150"/>
      <c r="I27" s="150"/>
      <c r="J27" s="27">
        <v>528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137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528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87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87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87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87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87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87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87" t="s">
        <v>31</v>
      </c>
      <c r="G40" s="172"/>
      <c r="H40" s="172"/>
      <c r="I40" s="172"/>
      <c r="J40" s="31"/>
      <c r="K40" s="6" t="s">
        <v>38</v>
      </c>
      <c r="L40" s="93"/>
      <c r="M40" s="187">
        <f>M25</f>
        <v>4000</v>
      </c>
      <c r="N40" s="188"/>
    </row>
    <row r="41" spans="1:18">
      <c r="A41" s="5"/>
      <c r="B41" s="5"/>
      <c r="C41" s="172"/>
      <c r="D41" s="172"/>
      <c r="E41" s="172"/>
      <c r="F41" s="87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879*2</f>
        <v>1758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1156</v>
      </c>
      <c r="K43" s="42"/>
      <c r="L43" s="88" t="s">
        <v>35</v>
      </c>
      <c r="M43" s="174">
        <f>J43*J44</f>
        <v>1849.6000000000001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3"/>
      <c r="F46" s="199">
        <v>0</v>
      </c>
      <c r="G46" s="200"/>
      <c r="H46" s="88"/>
      <c r="I46" s="88"/>
      <c r="J46" s="88"/>
      <c r="K46" s="6" t="s">
        <v>52</v>
      </c>
      <c r="L46" s="93"/>
      <c r="M46" s="152">
        <f>M43+M42+M40+M44+M45</f>
        <v>7607.6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3"/>
      <c r="F47" s="191">
        <v>0</v>
      </c>
      <c r="G47" s="192"/>
      <c r="H47" s="88"/>
      <c r="I47" s="88"/>
      <c r="J47" s="88"/>
      <c r="K47" s="6" t="s">
        <v>54</v>
      </c>
      <c r="L47" s="9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3"/>
      <c r="F48" s="201">
        <f>SUM(F46:G47)</f>
        <v>0</v>
      </c>
      <c r="G48" s="202"/>
      <c r="H48" s="88"/>
      <c r="I48" s="88"/>
      <c r="J48" s="88"/>
      <c r="K48" s="6"/>
      <c r="L48" s="9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3"/>
      <c r="F49" s="191">
        <v>0</v>
      </c>
      <c r="G49" s="192"/>
      <c r="H49" s="88"/>
      <c r="I49" s="88"/>
      <c r="J49" s="88"/>
      <c r="K49" s="6"/>
      <c r="L49" s="9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3"/>
      <c r="F50" s="201">
        <f>SUM(F48:G49)</f>
        <v>0</v>
      </c>
      <c r="G50" s="202"/>
      <c r="H50" s="88"/>
      <c r="I50" s="88"/>
      <c r="J50" s="88"/>
      <c r="K50" s="6"/>
      <c r="L50" s="9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3"/>
      <c r="F56" s="205">
        <f>+M46-F55</f>
        <v>7607.6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7607.6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86"/>
      <c r="C59" s="87"/>
      <c r="D59" s="87"/>
      <c r="E59" s="87"/>
      <c r="F59" s="87"/>
      <c r="G59" s="87"/>
      <c r="H59" s="6"/>
      <c r="I59" s="87"/>
      <c r="J59" s="87"/>
      <c r="K59" s="87"/>
      <c r="L59" s="87"/>
      <c r="M59" s="87"/>
      <c r="N59" s="9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91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148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V78"/>
  <sheetViews>
    <sheetView tabSelected="1" topLeftCell="A13" zoomScaleNormal="100" workbookViewId="0">
      <selection activeCell="U19" sqref="U1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24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9" t="s">
        <v>3</v>
      </c>
      <c r="M5" s="8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87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2"/>
      <c r="B11" s="142">
        <f>$M$9</f>
        <v>3766.4</v>
      </c>
      <c r="C11" s="143"/>
      <c r="D11" s="144" t="s">
        <v>97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147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90">
        <v>23</v>
      </c>
      <c r="F16" s="87" t="s">
        <v>6</v>
      </c>
      <c r="G16" s="150" t="s">
        <v>14</v>
      </c>
      <c r="H16" s="150"/>
      <c r="I16" s="87" t="s">
        <v>15</v>
      </c>
      <c r="J16" s="90">
        <v>25</v>
      </c>
      <c r="K16" s="87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87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87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87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87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87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87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87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87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87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87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87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87" t="s">
        <v>31</v>
      </c>
      <c r="G40" s="172"/>
      <c r="H40" s="172"/>
      <c r="I40" s="172"/>
      <c r="J40" s="31"/>
      <c r="K40" s="6" t="s">
        <v>38</v>
      </c>
      <c r="L40" s="93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87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88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3"/>
      <c r="F46" s="199">
        <v>0</v>
      </c>
      <c r="G46" s="200"/>
      <c r="H46" s="88"/>
      <c r="I46" s="88"/>
      <c r="J46" s="88"/>
      <c r="K46" s="6" t="s">
        <v>52</v>
      </c>
      <c r="L46" s="93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3"/>
      <c r="F47" s="191">
        <v>0</v>
      </c>
      <c r="G47" s="192"/>
      <c r="H47" s="88"/>
      <c r="I47" s="88"/>
      <c r="J47" s="88"/>
      <c r="K47" s="6" t="s">
        <v>54</v>
      </c>
      <c r="L47" s="9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3"/>
      <c r="F48" s="201">
        <f>SUM(F46:G47)</f>
        <v>0</v>
      </c>
      <c r="G48" s="202"/>
      <c r="H48" s="88"/>
      <c r="I48" s="88"/>
      <c r="J48" s="88"/>
      <c r="K48" s="6"/>
      <c r="L48" s="9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3"/>
      <c r="F49" s="191">
        <v>0</v>
      </c>
      <c r="G49" s="192"/>
      <c r="H49" s="88"/>
      <c r="I49" s="88"/>
      <c r="J49" s="88"/>
      <c r="K49" s="6"/>
      <c r="L49" s="9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3"/>
      <c r="F50" s="201">
        <f>SUM(F48:G49)</f>
        <v>0</v>
      </c>
      <c r="G50" s="202"/>
      <c r="H50" s="88"/>
      <c r="I50" s="88"/>
      <c r="J50" s="88"/>
      <c r="K50" s="6"/>
      <c r="L50" s="9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3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86"/>
      <c r="C59" s="87"/>
      <c r="D59" s="87"/>
      <c r="E59" s="87"/>
      <c r="F59" s="87"/>
      <c r="G59" s="87"/>
      <c r="H59" s="6"/>
      <c r="I59" s="87"/>
      <c r="J59" s="87"/>
      <c r="K59" s="87"/>
      <c r="L59" s="87"/>
      <c r="M59" s="87"/>
      <c r="N59" s="9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96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V78"/>
  <sheetViews>
    <sheetView topLeftCell="A4" zoomScaleNormal="100" workbookViewId="0">
      <selection activeCell="I63" sqref="I63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23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9" t="s">
        <v>3</v>
      </c>
      <c r="M5" s="8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16</v>
      </c>
      <c r="K8" s="87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1760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2"/>
      <c r="B11" s="142">
        <f>$M$9</f>
        <v>1760</v>
      </c>
      <c r="C11" s="143"/>
      <c r="D11" s="144" t="s">
        <v>145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146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90">
        <v>22</v>
      </c>
      <c r="F16" s="87" t="s">
        <v>6</v>
      </c>
      <c r="G16" s="150" t="s">
        <v>14</v>
      </c>
      <c r="H16" s="150"/>
      <c r="I16" s="87" t="s">
        <v>15</v>
      </c>
      <c r="J16" s="90">
        <v>23</v>
      </c>
      <c r="K16" s="87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87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1</v>
      </c>
      <c r="E24" s="87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87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87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87" t="s">
        <v>31</v>
      </c>
      <c r="G27" s="150" t="s">
        <v>84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87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87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87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87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87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87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87" t="s">
        <v>31</v>
      </c>
      <c r="G40" s="172"/>
      <c r="H40" s="172"/>
      <c r="I40" s="172"/>
      <c r="J40" s="31"/>
      <c r="K40" s="6" t="s">
        <v>38</v>
      </c>
      <c r="L40" s="93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87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88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9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3"/>
      <c r="F46" s="199">
        <v>0</v>
      </c>
      <c r="G46" s="200"/>
      <c r="H46" s="88"/>
      <c r="I46" s="88"/>
      <c r="J46" s="88"/>
      <c r="K46" s="6" t="s">
        <v>52</v>
      </c>
      <c r="L46" s="93"/>
      <c r="M46" s="152">
        <f>M43+M42+M40+M44+M45</f>
        <v>1760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3"/>
      <c r="F47" s="191">
        <v>0</v>
      </c>
      <c r="G47" s="192"/>
      <c r="H47" s="88"/>
      <c r="I47" s="88"/>
      <c r="J47" s="88"/>
      <c r="K47" s="6" t="s">
        <v>54</v>
      </c>
      <c r="L47" s="9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3"/>
      <c r="F48" s="201">
        <f>SUM(F46:G47)</f>
        <v>0</v>
      </c>
      <c r="G48" s="202"/>
      <c r="H48" s="88"/>
      <c r="I48" s="88"/>
      <c r="J48" s="88"/>
      <c r="K48" s="6"/>
      <c r="L48" s="9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3"/>
      <c r="F49" s="191">
        <v>0</v>
      </c>
      <c r="G49" s="192"/>
      <c r="H49" s="88"/>
      <c r="I49" s="88"/>
      <c r="J49" s="88"/>
      <c r="K49" s="6"/>
      <c r="L49" s="9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3"/>
      <c r="F50" s="201">
        <f>SUM(F48:G49)</f>
        <v>0</v>
      </c>
      <c r="G50" s="202"/>
      <c r="H50" s="88"/>
      <c r="I50" s="88"/>
      <c r="J50" s="88"/>
      <c r="K50" s="6"/>
      <c r="L50" s="9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3"/>
      <c r="F56" s="205">
        <f>+M46-F55</f>
        <v>1760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1760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86"/>
      <c r="C59" s="87"/>
      <c r="D59" s="87"/>
      <c r="E59" s="87"/>
      <c r="F59" s="87"/>
      <c r="G59" s="87"/>
      <c r="H59" s="6"/>
      <c r="I59" s="87"/>
      <c r="J59" s="87"/>
      <c r="K59" s="87"/>
      <c r="L59" s="87"/>
      <c r="M59" s="87"/>
      <c r="N59" s="9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9" t="s">
        <v>3</v>
      </c>
      <c r="M5" s="8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16</v>
      </c>
      <c r="K8" s="87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3896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2"/>
      <c r="B11" s="142">
        <f>$M$9</f>
        <v>3896</v>
      </c>
      <c r="C11" s="143"/>
      <c r="D11" s="144" t="s">
        <v>144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141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90">
        <v>22</v>
      </c>
      <c r="F16" s="87" t="s">
        <v>6</v>
      </c>
      <c r="G16" s="150" t="s">
        <v>14</v>
      </c>
      <c r="H16" s="150"/>
      <c r="I16" s="87" t="s">
        <v>15</v>
      </c>
      <c r="J16" s="90">
        <v>23</v>
      </c>
      <c r="K16" s="87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87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1</v>
      </c>
      <c r="E24" s="87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87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87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87" t="s">
        <v>31</v>
      </c>
      <c r="G27" s="150" t="s">
        <v>84</v>
      </c>
      <c r="H27" s="150"/>
      <c r="I27" s="150"/>
      <c r="J27" s="27">
        <v>385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385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87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87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87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87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87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87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87" t="s">
        <v>31</v>
      </c>
      <c r="G40" s="172"/>
      <c r="H40" s="172"/>
      <c r="I40" s="172"/>
      <c r="J40" s="31"/>
      <c r="K40" s="6" t="s">
        <v>38</v>
      </c>
      <c r="L40" s="93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87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870</v>
      </c>
      <c r="K43" s="42"/>
      <c r="L43" s="88" t="s">
        <v>35</v>
      </c>
      <c r="M43" s="174">
        <f>J43*J44</f>
        <v>1914.0000000000002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9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3"/>
      <c r="F46" s="199">
        <v>0</v>
      </c>
      <c r="G46" s="200"/>
      <c r="H46" s="88"/>
      <c r="I46" s="88"/>
      <c r="J46" s="88"/>
      <c r="K46" s="6" t="s">
        <v>52</v>
      </c>
      <c r="L46" s="93"/>
      <c r="M46" s="152">
        <f>M43+M42+M40+M44+M45</f>
        <v>3896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3"/>
      <c r="F47" s="191">
        <v>0</v>
      </c>
      <c r="G47" s="192"/>
      <c r="H47" s="88"/>
      <c r="I47" s="88"/>
      <c r="J47" s="88"/>
      <c r="K47" s="6" t="s">
        <v>54</v>
      </c>
      <c r="L47" s="9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3"/>
      <c r="F48" s="201">
        <f>SUM(F46:G47)</f>
        <v>0</v>
      </c>
      <c r="G48" s="202"/>
      <c r="H48" s="88"/>
      <c r="I48" s="88"/>
      <c r="J48" s="88"/>
      <c r="K48" s="6"/>
      <c r="L48" s="9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3"/>
      <c r="F49" s="191">
        <v>0</v>
      </c>
      <c r="G49" s="192"/>
      <c r="H49" s="88"/>
      <c r="I49" s="88"/>
      <c r="J49" s="88"/>
      <c r="K49" s="6"/>
      <c r="L49" s="9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3"/>
      <c r="F50" s="201">
        <f>SUM(F48:G49)</f>
        <v>0</v>
      </c>
      <c r="G50" s="202"/>
      <c r="H50" s="88"/>
      <c r="I50" s="88"/>
      <c r="J50" s="88"/>
      <c r="K50" s="6"/>
      <c r="L50" s="9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3"/>
      <c r="F56" s="205">
        <f>+M46-F55</f>
        <v>3896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3896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86"/>
      <c r="C59" s="87"/>
      <c r="D59" s="87"/>
      <c r="E59" s="87"/>
      <c r="F59" s="87"/>
      <c r="G59" s="87"/>
      <c r="H59" s="6"/>
      <c r="I59" s="87"/>
      <c r="J59" s="87"/>
      <c r="K59" s="87"/>
      <c r="L59" s="87"/>
      <c r="M59" s="87"/>
      <c r="N59" s="9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143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142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V78"/>
  <sheetViews>
    <sheetView topLeftCell="A46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21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9"/>
      <c r="M4" s="8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9" t="s">
        <v>3</v>
      </c>
      <c r="M5" s="8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16</v>
      </c>
      <c r="K8" s="87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4000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92"/>
      <c r="B11" s="142">
        <f>$M$9</f>
        <v>4000</v>
      </c>
      <c r="C11" s="143"/>
      <c r="D11" s="144" t="s">
        <v>140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136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90">
        <v>20</v>
      </c>
      <c r="F16" s="87" t="s">
        <v>6</v>
      </c>
      <c r="G16" s="150" t="s">
        <v>14</v>
      </c>
      <c r="H16" s="150"/>
      <c r="I16" s="87" t="s">
        <v>15</v>
      </c>
      <c r="J16" s="90">
        <v>23</v>
      </c>
      <c r="K16" s="87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87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3</v>
      </c>
      <c r="E24" s="87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87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4000</v>
      </c>
      <c r="N25" s="179"/>
    </row>
    <row r="26" spans="1:22">
      <c r="A26" s="5"/>
      <c r="B26" s="22" t="s">
        <v>35</v>
      </c>
      <c r="C26" s="6"/>
      <c r="D26" s="25"/>
      <c r="E26" s="87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87" t="s">
        <v>31</v>
      </c>
      <c r="G27" s="150" t="s">
        <v>137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137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/>
      <c r="D29" s="150"/>
      <c r="E29" s="150"/>
      <c r="F29" s="87" t="s">
        <v>31</v>
      </c>
      <c r="G29" s="150"/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87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87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87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87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87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87" t="s">
        <v>31</v>
      </c>
      <c r="G40" s="172"/>
      <c r="H40" s="172"/>
      <c r="I40" s="172"/>
      <c r="J40" s="31"/>
      <c r="K40" s="6" t="s">
        <v>38</v>
      </c>
      <c r="L40" s="93"/>
      <c r="M40" s="187">
        <f>M25</f>
        <v>4000</v>
      </c>
      <c r="N40" s="188"/>
    </row>
    <row r="41" spans="1:18">
      <c r="A41" s="5"/>
      <c r="B41" s="5"/>
      <c r="C41" s="172"/>
      <c r="D41" s="172"/>
      <c r="E41" s="172"/>
      <c r="F41" s="87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88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93"/>
      <c r="F46" s="199">
        <v>0</v>
      </c>
      <c r="G46" s="200"/>
      <c r="H46" s="88"/>
      <c r="I46" s="88"/>
      <c r="J46" s="88"/>
      <c r="K46" s="6" t="s">
        <v>52</v>
      </c>
      <c r="L46" s="93"/>
      <c r="M46" s="152">
        <f>M43+M42+M40+M44+M45</f>
        <v>4000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93"/>
      <c r="F47" s="191">
        <v>0</v>
      </c>
      <c r="G47" s="192"/>
      <c r="H47" s="88"/>
      <c r="I47" s="88"/>
      <c r="J47" s="88"/>
      <c r="K47" s="6" t="s">
        <v>54</v>
      </c>
      <c r="L47" s="9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93"/>
      <c r="F48" s="201">
        <f>SUM(F46:G47)</f>
        <v>0</v>
      </c>
      <c r="G48" s="202"/>
      <c r="H48" s="88"/>
      <c r="I48" s="88"/>
      <c r="J48" s="88"/>
      <c r="K48" s="6"/>
      <c r="L48" s="9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93"/>
      <c r="F49" s="191">
        <v>0</v>
      </c>
      <c r="G49" s="192"/>
      <c r="H49" s="88"/>
      <c r="I49" s="88"/>
      <c r="J49" s="88"/>
      <c r="K49" s="6"/>
      <c r="L49" s="9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93"/>
      <c r="F50" s="201">
        <f>SUM(F48:G49)</f>
        <v>0</v>
      </c>
      <c r="G50" s="202"/>
      <c r="H50" s="88"/>
      <c r="I50" s="88"/>
      <c r="J50" s="88"/>
      <c r="K50" s="6"/>
      <c r="L50" s="9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9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9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9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9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9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93"/>
      <c r="F56" s="205">
        <f>+M46-F55</f>
        <v>4000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4000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86"/>
      <c r="C59" s="87"/>
      <c r="D59" s="87"/>
      <c r="E59" s="87"/>
      <c r="F59" s="87"/>
      <c r="G59" s="87"/>
      <c r="H59" s="6"/>
      <c r="I59" s="87"/>
      <c r="J59" s="87"/>
      <c r="K59" s="87"/>
      <c r="L59" s="87"/>
      <c r="M59" s="87"/>
      <c r="N59" s="9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138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139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V78"/>
  <sheetViews>
    <sheetView topLeftCell="A49" zoomScaleNormal="100" workbookViewId="0">
      <selection activeCell="W7" sqref="W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20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 t="s">
        <v>3</v>
      </c>
      <c r="M5" s="81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7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2">
        <f>$M$9</f>
        <v>640</v>
      </c>
      <c r="C11" s="143"/>
      <c r="D11" s="144" t="s">
        <v>120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82">
        <v>17</v>
      </c>
      <c r="F16" s="79" t="s">
        <v>6</v>
      </c>
      <c r="G16" s="150" t="s">
        <v>14</v>
      </c>
      <c r="H16" s="150"/>
      <c r="I16" s="79" t="s">
        <v>15</v>
      </c>
      <c r="J16" s="82">
        <v>18</v>
      </c>
      <c r="K16" s="7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9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9" t="s">
        <v>31</v>
      </c>
      <c r="G27" s="150" t="s">
        <v>128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128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/>
      <c r="D29" s="150"/>
      <c r="E29" s="150"/>
      <c r="F29" s="79" t="s">
        <v>31</v>
      </c>
      <c r="G29" s="150"/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9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9" t="s">
        <v>31</v>
      </c>
      <c r="G40" s="172"/>
      <c r="H40" s="172"/>
      <c r="I40" s="172"/>
      <c r="J40" s="31"/>
      <c r="K40" s="6" t="s">
        <v>38</v>
      </c>
      <c r="L40" s="85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80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1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0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85"/>
      <c r="F46" s="199">
        <v>0</v>
      </c>
      <c r="G46" s="200"/>
      <c r="H46" s="80"/>
      <c r="I46" s="80"/>
      <c r="J46" s="80"/>
      <c r="K46" s="6" t="s">
        <v>52</v>
      </c>
      <c r="L46" s="85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85"/>
      <c r="F47" s="191">
        <v>0</v>
      </c>
      <c r="G47" s="192"/>
      <c r="H47" s="80"/>
      <c r="I47" s="80"/>
      <c r="J47" s="80"/>
      <c r="K47" s="6" t="s">
        <v>54</v>
      </c>
      <c r="L47" s="85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85"/>
      <c r="F48" s="201">
        <f>SUM(F46:G47)</f>
        <v>0</v>
      </c>
      <c r="G48" s="202"/>
      <c r="H48" s="80"/>
      <c r="I48" s="80"/>
      <c r="J48" s="80"/>
      <c r="K48" s="6"/>
      <c r="L48" s="85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85"/>
      <c r="F49" s="191">
        <v>0</v>
      </c>
      <c r="G49" s="192"/>
      <c r="H49" s="80"/>
      <c r="I49" s="80"/>
      <c r="J49" s="80"/>
      <c r="K49" s="6"/>
      <c r="L49" s="85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85"/>
      <c r="F50" s="201">
        <f>SUM(F48:G49)</f>
        <v>0</v>
      </c>
      <c r="G50" s="202"/>
      <c r="H50" s="80"/>
      <c r="I50" s="80"/>
      <c r="J50" s="80"/>
      <c r="K50" s="6"/>
      <c r="L50" s="85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85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85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85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85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85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85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8"/>
      <c r="C59" s="79"/>
      <c r="D59" s="79"/>
      <c r="E59" s="79"/>
      <c r="F59" s="79"/>
      <c r="G59" s="79"/>
      <c r="H59" s="6"/>
      <c r="I59" s="79"/>
      <c r="J59" s="79"/>
      <c r="K59" s="79"/>
      <c r="L59" s="79"/>
      <c r="M59" s="79"/>
      <c r="N59" s="83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134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135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 t="s">
        <v>3</v>
      </c>
      <c r="M5" s="81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7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2">
        <f>$M$9</f>
        <v>640</v>
      </c>
      <c r="C11" s="143"/>
      <c r="D11" s="144" t="s">
        <v>120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82">
        <v>17</v>
      </c>
      <c r="F16" s="79" t="s">
        <v>6</v>
      </c>
      <c r="G16" s="150" t="s">
        <v>14</v>
      </c>
      <c r="H16" s="150"/>
      <c r="I16" s="79" t="s">
        <v>15</v>
      </c>
      <c r="J16" s="82">
        <v>18</v>
      </c>
      <c r="K16" s="7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9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9" t="s">
        <v>31</v>
      </c>
      <c r="G27" s="150" t="s">
        <v>128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128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/>
      <c r="D29" s="150"/>
      <c r="E29" s="150"/>
      <c r="F29" s="79" t="s">
        <v>31</v>
      </c>
      <c r="G29" s="150"/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9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9" t="s">
        <v>31</v>
      </c>
      <c r="G40" s="172"/>
      <c r="H40" s="172"/>
      <c r="I40" s="172"/>
      <c r="J40" s="31"/>
      <c r="K40" s="6" t="s">
        <v>38</v>
      </c>
      <c r="L40" s="85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80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1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0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85"/>
      <c r="F46" s="199">
        <v>0</v>
      </c>
      <c r="G46" s="200"/>
      <c r="H46" s="80"/>
      <c r="I46" s="80"/>
      <c r="J46" s="80"/>
      <c r="K46" s="6" t="s">
        <v>52</v>
      </c>
      <c r="L46" s="85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85"/>
      <c r="F47" s="191">
        <v>0</v>
      </c>
      <c r="G47" s="192"/>
      <c r="H47" s="80"/>
      <c r="I47" s="80"/>
      <c r="J47" s="80"/>
      <c r="K47" s="6" t="s">
        <v>54</v>
      </c>
      <c r="L47" s="85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85"/>
      <c r="F48" s="201">
        <f>SUM(F46:G47)</f>
        <v>0</v>
      </c>
      <c r="G48" s="202"/>
      <c r="H48" s="80"/>
      <c r="I48" s="80"/>
      <c r="J48" s="80"/>
      <c r="K48" s="6"/>
      <c r="L48" s="85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85"/>
      <c r="F49" s="191">
        <v>0</v>
      </c>
      <c r="G49" s="192"/>
      <c r="H49" s="80"/>
      <c r="I49" s="80"/>
      <c r="J49" s="80"/>
      <c r="K49" s="6"/>
      <c r="L49" s="85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85"/>
      <c r="F50" s="201">
        <f>SUM(F48:G49)</f>
        <v>0</v>
      </c>
      <c r="G50" s="202"/>
      <c r="H50" s="80"/>
      <c r="I50" s="80"/>
      <c r="J50" s="80"/>
      <c r="K50" s="6"/>
      <c r="L50" s="85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85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85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85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85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85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85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8"/>
      <c r="C59" s="79"/>
      <c r="D59" s="79"/>
      <c r="E59" s="79"/>
      <c r="F59" s="79"/>
      <c r="G59" s="79"/>
      <c r="H59" s="6"/>
      <c r="I59" s="79"/>
      <c r="J59" s="79"/>
      <c r="K59" s="79"/>
      <c r="L59" s="79"/>
      <c r="M59" s="79"/>
      <c r="N59" s="83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132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V78"/>
  <sheetViews>
    <sheetView topLeftCell="A19" zoomScaleNormal="100" workbookViewId="0">
      <selection activeCell="S37" sqref="S3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18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 t="s">
        <v>3</v>
      </c>
      <c r="M5" s="81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7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2286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2">
        <f>$M$9</f>
        <v>2286</v>
      </c>
      <c r="C11" s="143"/>
      <c r="D11" s="144" t="s">
        <v>131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127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82">
        <v>17</v>
      </c>
      <c r="F16" s="79" t="s">
        <v>6</v>
      </c>
      <c r="G16" s="150" t="s">
        <v>14</v>
      </c>
      <c r="H16" s="150"/>
      <c r="I16" s="79" t="s">
        <v>15</v>
      </c>
      <c r="J16" s="82">
        <v>18</v>
      </c>
      <c r="K16" s="7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9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2</v>
      </c>
      <c r="E25" s="7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1280</v>
      </c>
      <c r="N25" s="179"/>
    </row>
    <row r="26" spans="1:22">
      <c r="A26" s="5"/>
      <c r="B26" s="22" t="s">
        <v>35</v>
      </c>
      <c r="C26" s="6"/>
      <c r="D26" s="25"/>
      <c r="E26" s="7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9" t="s">
        <v>31</v>
      </c>
      <c r="G27" s="150" t="s">
        <v>128</v>
      </c>
      <c r="H27" s="150"/>
      <c r="I27" s="150"/>
      <c r="J27" s="27">
        <v>148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128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148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36</v>
      </c>
      <c r="D29" s="150"/>
      <c r="E29" s="150"/>
      <c r="F29" s="79" t="s">
        <v>31</v>
      </c>
      <c r="G29" s="150" t="s">
        <v>129</v>
      </c>
      <c r="H29" s="150"/>
      <c r="I29" s="150"/>
      <c r="J29" s="27">
        <v>57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129</v>
      </c>
      <c r="D30" s="150"/>
      <c r="E30" s="150"/>
      <c r="F30" s="28" t="s">
        <v>31</v>
      </c>
      <c r="G30" s="150" t="s">
        <v>36</v>
      </c>
      <c r="H30" s="150"/>
      <c r="I30" s="150"/>
      <c r="J30" s="27">
        <v>57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42</v>
      </c>
      <c r="D31" s="150"/>
      <c r="E31" s="150"/>
      <c r="F31" s="79" t="s">
        <v>31</v>
      </c>
      <c r="G31" s="150" t="s">
        <v>43</v>
      </c>
      <c r="H31" s="150"/>
      <c r="I31" s="150"/>
      <c r="J31" s="27">
        <v>50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9" t="s">
        <v>31</v>
      </c>
      <c r="G40" s="172"/>
      <c r="H40" s="172"/>
      <c r="I40" s="172"/>
      <c r="J40" s="31"/>
      <c r="K40" s="6" t="s">
        <v>38</v>
      </c>
      <c r="L40" s="85"/>
      <c r="M40" s="187">
        <f>M25</f>
        <v>1280</v>
      </c>
      <c r="N40" s="188"/>
    </row>
    <row r="41" spans="1:18">
      <c r="A41" s="5"/>
      <c r="B41" s="5"/>
      <c r="C41" s="172"/>
      <c r="D41" s="172"/>
      <c r="E41" s="172"/>
      <c r="F41" s="7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135*2</f>
        <v>270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460</v>
      </c>
      <c r="K43" s="42"/>
      <c r="L43" s="80" t="s">
        <v>35</v>
      </c>
      <c r="M43" s="174">
        <f>J43*J44</f>
        <v>736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1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0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85"/>
      <c r="F46" s="199">
        <v>0</v>
      </c>
      <c r="G46" s="200"/>
      <c r="H46" s="80"/>
      <c r="I46" s="80"/>
      <c r="J46" s="80"/>
      <c r="K46" s="6" t="s">
        <v>52</v>
      </c>
      <c r="L46" s="85"/>
      <c r="M46" s="152">
        <f>M43+M42+M40+M44+M45</f>
        <v>2286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85"/>
      <c r="F47" s="191">
        <v>0</v>
      </c>
      <c r="G47" s="192"/>
      <c r="H47" s="80"/>
      <c r="I47" s="80"/>
      <c r="J47" s="80"/>
      <c r="K47" s="6" t="s">
        <v>54</v>
      </c>
      <c r="L47" s="85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85"/>
      <c r="F48" s="201">
        <f>SUM(F46:G47)</f>
        <v>0</v>
      </c>
      <c r="G48" s="202"/>
      <c r="H48" s="80"/>
      <c r="I48" s="80"/>
      <c r="J48" s="80"/>
      <c r="K48" s="6"/>
      <c r="L48" s="85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85"/>
      <c r="F49" s="191">
        <v>0</v>
      </c>
      <c r="G49" s="192"/>
      <c r="H49" s="80"/>
      <c r="I49" s="80"/>
      <c r="J49" s="80"/>
      <c r="K49" s="6"/>
      <c r="L49" s="85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85"/>
      <c r="F50" s="201">
        <f>SUM(F48:G49)</f>
        <v>0</v>
      </c>
      <c r="G50" s="202"/>
      <c r="H50" s="80"/>
      <c r="I50" s="80"/>
      <c r="J50" s="80"/>
      <c r="K50" s="6"/>
      <c r="L50" s="85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85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85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85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85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85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85"/>
      <c r="F56" s="205">
        <f>+M46-F55</f>
        <v>2286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2286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8"/>
      <c r="C59" s="79"/>
      <c r="D59" s="79"/>
      <c r="E59" s="79"/>
      <c r="F59" s="79"/>
      <c r="G59" s="79"/>
      <c r="H59" s="6"/>
      <c r="I59" s="79"/>
      <c r="J59" s="79"/>
      <c r="K59" s="79"/>
      <c r="L59" s="79"/>
      <c r="M59" s="79"/>
      <c r="N59" s="83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17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 t="s">
        <v>3</v>
      </c>
      <c r="M5" s="81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7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2">
        <f>$M$9</f>
        <v>3766.4</v>
      </c>
      <c r="C11" s="143"/>
      <c r="D11" s="144" t="s">
        <v>97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126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82">
        <v>16</v>
      </c>
      <c r="F16" s="79" t="s">
        <v>6</v>
      </c>
      <c r="G16" s="150" t="s">
        <v>14</v>
      </c>
      <c r="H16" s="150"/>
      <c r="I16" s="79" t="s">
        <v>15</v>
      </c>
      <c r="J16" s="82">
        <v>18</v>
      </c>
      <c r="K16" s="7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79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7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9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79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79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9" t="s">
        <v>31</v>
      </c>
      <c r="G40" s="172"/>
      <c r="H40" s="172"/>
      <c r="I40" s="172"/>
      <c r="J40" s="31"/>
      <c r="K40" s="6" t="s">
        <v>38</v>
      </c>
      <c r="L40" s="85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7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80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1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0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85"/>
      <c r="F46" s="199">
        <v>0</v>
      </c>
      <c r="G46" s="200"/>
      <c r="H46" s="80"/>
      <c r="I46" s="80"/>
      <c r="J46" s="80"/>
      <c r="K46" s="6" t="s">
        <v>52</v>
      </c>
      <c r="L46" s="85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85"/>
      <c r="F47" s="191">
        <v>0</v>
      </c>
      <c r="G47" s="192"/>
      <c r="H47" s="80"/>
      <c r="I47" s="80"/>
      <c r="J47" s="80"/>
      <c r="K47" s="6" t="s">
        <v>54</v>
      </c>
      <c r="L47" s="85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85"/>
      <c r="F48" s="201">
        <f>SUM(F46:G47)</f>
        <v>0</v>
      </c>
      <c r="G48" s="202"/>
      <c r="H48" s="80"/>
      <c r="I48" s="80"/>
      <c r="J48" s="80"/>
      <c r="K48" s="6"/>
      <c r="L48" s="85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85"/>
      <c r="F49" s="191">
        <v>0</v>
      </c>
      <c r="G49" s="192"/>
      <c r="H49" s="80"/>
      <c r="I49" s="80"/>
      <c r="J49" s="80"/>
      <c r="K49" s="6"/>
      <c r="L49" s="85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85"/>
      <c r="F50" s="201">
        <f>SUM(F48:G49)</f>
        <v>0</v>
      </c>
      <c r="G50" s="202"/>
      <c r="H50" s="80"/>
      <c r="I50" s="80"/>
      <c r="J50" s="80"/>
      <c r="K50" s="6"/>
      <c r="L50" s="85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85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85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85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85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85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85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8"/>
      <c r="C59" s="79"/>
      <c r="D59" s="79"/>
      <c r="E59" s="79"/>
      <c r="F59" s="79"/>
      <c r="G59" s="79"/>
      <c r="H59" s="6"/>
      <c r="I59" s="79"/>
      <c r="J59" s="79"/>
      <c r="K59" s="79"/>
      <c r="L59" s="79"/>
      <c r="M59" s="79"/>
      <c r="N59" s="83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96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43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37"/>
      <c r="M4" s="137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37" t="s">
        <v>3</v>
      </c>
      <c r="M5" s="137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30</v>
      </c>
      <c r="K8" s="13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40"/>
      <c r="B11" s="142">
        <f>$M$9</f>
        <v>3766.4</v>
      </c>
      <c r="C11" s="143"/>
      <c r="D11" s="144" t="s">
        <v>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206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38">
        <v>6</v>
      </c>
      <c r="F16" s="135" t="s">
        <v>6</v>
      </c>
      <c r="G16" s="150" t="s">
        <v>180</v>
      </c>
      <c r="H16" s="150"/>
      <c r="I16" s="135" t="s">
        <v>15</v>
      </c>
      <c r="J16" s="138">
        <v>8</v>
      </c>
      <c r="K16" s="135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3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13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3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13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35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135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135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3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3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3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3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35" t="s">
        <v>31</v>
      </c>
      <c r="G40" s="172"/>
      <c r="H40" s="172"/>
      <c r="I40" s="172"/>
      <c r="J40" s="31"/>
      <c r="K40" s="6" t="s">
        <v>38</v>
      </c>
      <c r="L40" s="141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13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136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37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36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41"/>
      <c r="F46" s="199">
        <v>0</v>
      </c>
      <c r="G46" s="200"/>
      <c r="H46" s="136"/>
      <c r="I46" s="136"/>
      <c r="J46" s="136"/>
      <c r="K46" s="6" t="s">
        <v>52</v>
      </c>
      <c r="L46" s="141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41"/>
      <c r="F47" s="191">
        <v>0</v>
      </c>
      <c r="G47" s="192"/>
      <c r="H47" s="136"/>
      <c r="I47" s="136"/>
      <c r="J47" s="136"/>
      <c r="K47" s="6" t="s">
        <v>54</v>
      </c>
      <c r="L47" s="141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41"/>
      <c r="F48" s="201">
        <f>SUM(F46:G47)</f>
        <v>0</v>
      </c>
      <c r="G48" s="202"/>
      <c r="H48" s="136"/>
      <c r="I48" s="136"/>
      <c r="J48" s="136"/>
      <c r="K48" s="6"/>
      <c r="L48" s="141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41"/>
      <c r="F49" s="191">
        <v>0</v>
      </c>
      <c r="G49" s="192"/>
      <c r="H49" s="136"/>
      <c r="I49" s="136"/>
      <c r="J49" s="136"/>
      <c r="K49" s="6"/>
      <c r="L49" s="141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41"/>
      <c r="F50" s="201">
        <f>SUM(F48:G49)</f>
        <v>0</v>
      </c>
      <c r="G50" s="202"/>
      <c r="H50" s="136"/>
      <c r="I50" s="136"/>
      <c r="J50" s="136"/>
      <c r="K50" s="6"/>
      <c r="L50" s="141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41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41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41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41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41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41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34"/>
      <c r="C59" s="135"/>
      <c r="D59" s="135"/>
      <c r="E59" s="135"/>
      <c r="F59" s="135"/>
      <c r="G59" s="135"/>
      <c r="H59" s="6"/>
      <c r="I59" s="135"/>
      <c r="J59" s="135"/>
      <c r="K59" s="135"/>
      <c r="L59" s="135"/>
      <c r="M59" s="135"/>
      <c r="N59" s="139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V78"/>
  <sheetViews>
    <sheetView zoomScaleNormal="100" workbookViewId="0">
      <selection activeCell="S9" sqref="S9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16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81"/>
      <c r="M4" s="81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81" t="s">
        <v>3</v>
      </c>
      <c r="M5" s="81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14</v>
      </c>
      <c r="K8" s="7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84"/>
      <c r="B11" s="142">
        <f>$M$9</f>
        <v>3766.4</v>
      </c>
      <c r="C11" s="143"/>
      <c r="D11" s="144" t="s">
        <v>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125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82">
        <v>16</v>
      </c>
      <c r="F16" s="79" t="s">
        <v>6</v>
      </c>
      <c r="G16" s="150" t="s">
        <v>14</v>
      </c>
      <c r="H16" s="150"/>
      <c r="I16" s="79" t="s">
        <v>15</v>
      </c>
      <c r="J16" s="82">
        <v>18</v>
      </c>
      <c r="K16" s="7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79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7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9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79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79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9" t="s">
        <v>31</v>
      </c>
      <c r="G40" s="172"/>
      <c r="H40" s="172"/>
      <c r="I40" s="172"/>
      <c r="J40" s="31"/>
      <c r="K40" s="6" t="s">
        <v>38</v>
      </c>
      <c r="L40" s="85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7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80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81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80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85"/>
      <c r="F46" s="199">
        <v>0</v>
      </c>
      <c r="G46" s="200"/>
      <c r="H46" s="80"/>
      <c r="I46" s="80"/>
      <c r="J46" s="80"/>
      <c r="K46" s="6" t="s">
        <v>52</v>
      </c>
      <c r="L46" s="85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85"/>
      <c r="F47" s="191">
        <v>0</v>
      </c>
      <c r="G47" s="192"/>
      <c r="H47" s="80"/>
      <c r="I47" s="80"/>
      <c r="J47" s="80"/>
      <c r="K47" s="6" t="s">
        <v>54</v>
      </c>
      <c r="L47" s="85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85"/>
      <c r="F48" s="201">
        <f>SUM(F46:G47)</f>
        <v>0</v>
      </c>
      <c r="G48" s="202"/>
      <c r="H48" s="80"/>
      <c r="I48" s="80"/>
      <c r="J48" s="80"/>
      <c r="K48" s="6"/>
      <c r="L48" s="85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85"/>
      <c r="F49" s="191">
        <v>0</v>
      </c>
      <c r="G49" s="192"/>
      <c r="H49" s="80"/>
      <c r="I49" s="80"/>
      <c r="J49" s="80"/>
      <c r="K49" s="6"/>
      <c r="L49" s="85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85"/>
      <c r="F50" s="201">
        <f>SUM(F48:G49)</f>
        <v>0</v>
      </c>
      <c r="G50" s="202"/>
      <c r="H50" s="80"/>
      <c r="I50" s="80"/>
      <c r="J50" s="80"/>
      <c r="K50" s="6"/>
      <c r="L50" s="85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85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85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85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85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85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85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8"/>
      <c r="C59" s="79"/>
      <c r="D59" s="79"/>
      <c r="E59" s="79"/>
      <c r="F59" s="79"/>
      <c r="G59" s="79"/>
      <c r="H59" s="6"/>
      <c r="I59" s="79"/>
      <c r="J59" s="79"/>
      <c r="K59" s="79"/>
      <c r="L59" s="79"/>
      <c r="M59" s="79"/>
      <c r="N59" s="83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V78"/>
  <sheetViews>
    <sheetView zoomScaleNormal="100" workbookViewId="0">
      <selection activeCell="R18" sqref="R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15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640</v>
      </c>
      <c r="C11" s="143"/>
      <c r="D11" s="144" t="s">
        <v>113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9</v>
      </c>
      <c r="F16" s="71" t="s">
        <v>6</v>
      </c>
      <c r="G16" s="150" t="s">
        <v>14</v>
      </c>
      <c r="H16" s="150"/>
      <c r="I16" s="71" t="s">
        <v>15</v>
      </c>
      <c r="J16" s="74">
        <v>9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76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7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118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V78"/>
  <sheetViews>
    <sheetView topLeftCell="A4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14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3124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3124</v>
      </c>
      <c r="C11" s="143"/>
      <c r="D11" s="144" t="s">
        <v>122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121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9</v>
      </c>
      <c r="F16" s="71" t="s">
        <v>6</v>
      </c>
      <c r="G16" s="150" t="s">
        <v>14</v>
      </c>
      <c r="H16" s="150"/>
      <c r="I16" s="71" t="s">
        <v>15</v>
      </c>
      <c r="J16" s="74">
        <v>9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1200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76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>
        <v>150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1200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670</v>
      </c>
      <c r="K43" s="42"/>
      <c r="L43" s="72" t="s">
        <v>35</v>
      </c>
      <c r="M43" s="174">
        <f>J43*J44</f>
        <v>1474.0000000000002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3124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3124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3124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114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115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V78"/>
  <sheetViews>
    <sheetView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640</v>
      </c>
      <c r="C11" s="143"/>
      <c r="D11" s="144" t="s">
        <v>120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117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8</v>
      </c>
      <c r="F16" s="71" t="s">
        <v>6</v>
      </c>
      <c r="G16" s="150" t="s">
        <v>14</v>
      </c>
      <c r="H16" s="150"/>
      <c r="I16" s="71" t="s">
        <v>15</v>
      </c>
      <c r="J16" s="74">
        <v>8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102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7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118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3446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3446</v>
      </c>
      <c r="C11" s="143"/>
      <c r="D11" s="144" t="s">
        <v>116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106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8</v>
      </c>
      <c r="F16" s="71" t="s">
        <v>6</v>
      </c>
      <c r="G16" s="150" t="s">
        <v>14</v>
      </c>
      <c r="H16" s="150"/>
      <c r="I16" s="71" t="s">
        <v>15</v>
      </c>
      <c r="J16" s="74">
        <v>8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1200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102</v>
      </c>
      <c r="H27" s="150"/>
      <c r="I27" s="150"/>
      <c r="J27" s="27">
        <v>385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385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>
        <v>150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1200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920</v>
      </c>
      <c r="K43" s="42"/>
      <c r="L43" s="72" t="s">
        <v>35</v>
      </c>
      <c r="M43" s="174">
        <f>J43*J44</f>
        <v>2024.0000000000002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3446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3446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3446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114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115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11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640</v>
      </c>
      <c r="C11" s="143"/>
      <c r="D11" s="144" t="s">
        <v>113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112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9</v>
      </c>
      <c r="F16" s="71" t="s">
        <v>6</v>
      </c>
      <c r="G16" s="150" t="s">
        <v>14</v>
      </c>
      <c r="H16" s="150"/>
      <c r="I16" s="71" t="s">
        <v>15</v>
      </c>
      <c r="J16" s="74">
        <v>9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76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7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109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110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8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640</v>
      </c>
      <c r="C11" s="143"/>
      <c r="D11" s="144" t="s">
        <v>111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106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8</v>
      </c>
      <c r="F16" s="71" t="s">
        <v>6</v>
      </c>
      <c r="G16" s="150" t="s">
        <v>14</v>
      </c>
      <c r="H16" s="150"/>
      <c r="I16" s="71" t="s">
        <v>15</v>
      </c>
      <c r="J16" s="74">
        <v>8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102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7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109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110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3014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3014</v>
      </c>
      <c r="C11" s="143"/>
      <c r="D11" s="144" t="s">
        <v>108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107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9</v>
      </c>
      <c r="F16" s="71" t="s">
        <v>6</v>
      </c>
      <c r="G16" s="150" t="s">
        <v>14</v>
      </c>
      <c r="H16" s="150"/>
      <c r="I16" s="71" t="s">
        <v>15</v>
      </c>
      <c r="J16" s="74">
        <v>9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1200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76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1200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72" t="s">
        <v>35</v>
      </c>
      <c r="M43" s="174">
        <f>J43*J44</f>
        <v>1364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3014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3014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3014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103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104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8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3336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3336</v>
      </c>
      <c r="C11" s="143"/>
      <c r="D11" s="144" t="s">
        <v>105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106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8</v>
      </c>
      <c r="F16" s="71" t="s">
        <v>6</v>
      </c>
      <c r="G16" s="150" t="s">
        <v>14</v>
      </c>
      <c r="H16" s="150"/>
      <c r="I16" s="71" t="s">
        <v>15</v>
      </c>
      <c r="J16" s="74">
        <v>8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1200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102</v>
      </c>
      <c r="H27" s="150"/>
      <c r="I27" s="150"/>
      <c r="J27" s="27">
        <v>385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385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1200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870</v>
      </c>
      <c r="K43" s="42"/>
      <c r="L43" s="72" t="s">
        <v>35</v>
      </c>
      <c r="M43" s="174">
        <f>J43*J44</f>
        <v>1914.0000000000002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3336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3336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3336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103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104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78"/>
  <sheetViews>
    <sheetView topLeftCell="A37" zoomScaleNormal="100" workbookViewId="0">
      <selection activeCell="Q15" sqref="Q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7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222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222</v>
      </c>
      <c r="C11" s="143"/>
      <c r="D11" s="144" t="s">
        <v>101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98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7</v>
      </c>
      <c r="F16" s="71" t="s">
        <v>6</v>
      </c>
      <c r="G16" s="150" t="s">
        <v>14</v>
      </c>
      <c r="H16" s="150"/>
      <c r="I16" s="71" t="s">
        <v>15</v>
      </c>
      <c r="J16" s="74">
        <v>8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71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/>
      <c r="E25" s="71" t="s">
        <v>31</v>
      </c>
      <c r="F25" s="178"/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102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71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71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111*2</f>
        <v>222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7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222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222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222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99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100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V78"/>
  <sheetViews>
    <sheetView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29"/>
      <c r="M4" s="12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29" t="s">
        <v>3</v>
      </c>
      <c r="M5" s="12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29</v>
      </c>
      <c r="K8" s="126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2550.4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32"/>
      <c r="B11" s="142">
        <f>$M$9</f>
        <v>2550.4</v>
      </c>
      <c r="C11" s="143"/>
      <c r="D11" s="144" t="s">
        <v>205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204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30">
        <v>2</v>
      </c>
      <c r="F16" s="126" t="s">
        <v>6</v>
      </c>
      <c r="G16" s="150" t="s">
        <v>180</v>
      </c>
      <c r="H16" s="150"/>
      <c r="I16" s="126" t="s">
        <v>15</v>
      </c>
      <c r="J16" s="130">
        <v>3</v>
      </c>
      <c r="K16" s="126" t="s">
        <v>16</v>
      </c>
      <c r="L16" s="150" t="s">
        <v>180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26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1</v>
      </c>
      <c r="E24" s="126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26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126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26" t="s">
        <v>31</v>
      </c>
      <c r="G27" s="150" t="s">
        <v>39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197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26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26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26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26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26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26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26" t="s">
        <v>31</v>
      </c>
      <c r="G40" s="172"/>
      <c r="H40" s="172"/>
      <c r="I40" s="172"/>
      <c r="J40" s="31"/>
      <c r="K40" s="6" t="s">
        <v>38</v>
      </c>
      <c r="L40" s="133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126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494</v>
      </c>
      <c r="K43" s="42"/>
      <c r="L43" s="128" t="s">
        <v>35</v>
      </c>
      <c r="M43" s="174">
        <f>J43*J44</f>
        <v>790.40000000000009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2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28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33"/>
      <c r="F46" s="199">
        <v>0</v>
      </c>
      <c r="G46" s="200"/>
      <c r="H46" s="128"/>
      <c r="I46" s="128"/>
      <c r="J46" s="128"/>
      <c r="K46" s="6" t="s">
        <v>52</v>
      </c>
      <c r="L46" s="133"/>
      <c r="M46" s="152">
        <f>M43+M42+M40+M44+M45</f>
        <v>2550.4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33"/>
      <c r="F47" s="191">
        <v>0</v>
      </c>
      <c r="G47" s="192"/>
      <c r="H47" s="128"/>
      <c r="I47" s="128"/>
      <c r="J47" s="128"/>
      <c r="K47" s="6" t="s">
        <v>54</v>
      </c>
      <c r="L47" s="13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33"/>
      <c r="F48" s="201">
        <f>SUM(F46:G47)</f>
        <v>0</v>
      </c>
      <c r="G48" s="202"/>
      <c r="H48" s="128"/>
      <c r="I48" s="128"/>
      <c r="J48" s="128"/>
      <c r="K48" s="6"/>
      <c r="L48" s="13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33"/>
      <c r="F49" s="191">
        <v>0</v>
      </c>
      <c r="G49" s="192"/>
      <c r="H49" s="128"/>
      <c r="I49" s="128"/>
      <c r="J49" s="128"/>
      <c r="K49" s="6"/>
      <c r="L49" s="13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33"/>
      <c r="F50" s="201">
        <f>SUM(F48:G49)</f>
        <v>0</v>
      </c>
      <c r="G50" s="202"/>
      <c r="H50" s="128"/>
      <c r="I50" s="128"/>
      <c r="J50" s="128"/>
      <c r="K50" s="6"/>
      <c r="L50" s="13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3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3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3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3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3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33"/>
      <c r="F56" s="205">
        <f>+M46-F55</f>
        <v>2550.4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2550.4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27"/>
      <c r="C59" s="126"/>
      <c r="D59" s="126"/>
      <c r="E59" s="126"/>
      <c r="F59" s="126"/>
      <c r="G59" s="126"/>
      <c r="H59" s="6"/>
      <c r="I59" s="126"/>
      <c r="J59" s="126"/>
      <c r="K59" s="126"/>
      <c r="L59" s="126"/>
      <c r="M59" s="126"/>
      <c r="N59" s="13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C27:E27"/>
    <mergeCell ref="G27:I27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V78"/>
  <sheetViews>
    <sheetView zoomScaleNormal="100" workbookViewId="0">
      <selection activeCell="W10" sqref="W1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6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73"/>
      <c r="M4" s="7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73" t="s">
        <v>3</v>
      </c>
      <c r="M5" s="7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7</v>
      </c>
      <c r="K8" s="7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76"/>
      <c r="B11" s="142">
        <f>$M$9</f>
        <v>3766.4</v>
      </c>
      <c r="C11" s="143"/>
      <c r="D11" s="144" t="s">
        <v>97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94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74">
        <v>9</v>
      </c>
      <c r="F16" s="71" t="s">
        <v>6</v>
      </c>
      <c r="G16" s="150" t="s">
        <v>14</v>
      </c>
      <c r="H16" s="150"/>
      <c r="I16" s="71" t="s">
        <v>15</v>
      </c>
      <c r="J16" s="74">
        <v>11</v>
      </c>
      <c r="K16" s="71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7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7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7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7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71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71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71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71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7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7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7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71" t="s">
        <v>31</v>
      </c>
      <c r="G40" s="172"/>
      <c r="H40" s="172"/>
      <c r="I40" s="172"/>
      <c r="J40" s="31"/>
      <c r="K40" s="6" t="s">
        <v>38</v>
      </c>
      <c r="L40" s="77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7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72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73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7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77"/>
      <c r="F46" s="199">
        <v>0</v>
      </c>
      <c r="G46" s="200"/>
      <c r="H46" s="72"/>
      <c r="I46" s="72"/>
      <c r="J46" s="72"/>
      <c r="K46" s="6" t="s">
        <v>52</v>
      </c>
      <c r="L46" s="77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77"/>
      <c r="F47" s="191">
        <v>0</v>
      </c>
      <c r="G47" s="192"/>
      <c r="H47" s="72"/>
      <c r="I47" s="72"/>
      <c r="J47" s="72"/>
      <c r="K47" s="6" t="s">
        <v>54</v>
      </c>
      <c r="L47" s="7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77"/>
      <c r="F48" s="201">
        <f>SUM(F46:G47)</f>
        <v>0</v>
      </c>
      <c r="G48" s="202"/>
      <c r="H48" s="72"/>
      <c r="I48" s="72"/>
      <c r="J48" s="72"/>
      <c r="K48" s="6"/>
      <c r="L48" s="7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77"/>
      <c r="F49" s="191">
        <v>0</v>
      </c>
      <c r="G49" s="192"/>
      <c r="H49" s="72"/>
      <c r="I49" s="72"/>
      <c r="J49" s="72"/>
      <c r="K49" s="6"/>
      <c r="L49" s="7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77"/>
      <c r="F50" s="201">
        <f>SUM(F48:G49)</f>
        <v>0</v>
      </c>
      <c r="G50" s="202"/>
      <c r="H50" s="72"/>
      <c r="I50" s="72"/>
      <c r="J50" s="72"/>
      <c r="K50" s="6"/>
      <c r="L50" s="7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7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7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7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7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7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77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70"/>
      <c r="C59" s="71"/>
      <c r="D59" s="71"/>
      <c r="E59" s="71"/>
      <c r="F59" s="71"/>
      <c r="G59" s="71"/>
      <c r="H59" s="6"/>
      <c r="I59" s="71"/>
      <c r="J59" s="71"/>
      <c r="K59" s="71"/>
      <c r="L59" s="71"/>
      <c r="M59" s="71"/>
      <c r="N59" s="7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96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78"/>
  <sheetViews>
    <sheetView topLeftCell="A34" zoomScaleNormal="100" workbookViewId="0">
      <selection activeCell="D12" sqref="D1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5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3</v>
      </c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4</v>
      </c>
      <c r="K8" s="16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2082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21"/>
      <c r="B11" s="142">
        <f>$M$9</f>
        <v>2082</v>
      </c>
      <c r="C11" s="143"/>
      <c r="D11" s="144" t="s">
        <v>124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93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26">
        <v>9</v>
      </c>
      <c r="F16" s="16" t="s">
        <v>6</v>
      </c>
      <c r="G16" s="150" t="s">
        <v>14</v>
      </c>
      <c r="H16" s="150"/>
      <c r="I16" s="16" t="s">
        <v>15</v>
      </c>
      <c r="J16" s="26">
        <v>9</v>
      </c>
      <c r="K16" s="16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6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6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6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16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6" t="s">
        <v>31</v>
      </c>
      <c r="G27" s="150" t="s">
        <v>76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6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6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6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6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6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6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6" t="s">
        <v>31</v>
      </c>
      <c r="G40" s="172"/>
      <c r="H40" s="172"/>
      <c r="I40" s="172"/>
      <c r="J40" s="31"/>
      <c r="K40" s="6" t="s">
        <v>38</v>
      </c>
      <c r="L40" s="34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16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43" t="s">
        <v>35</v>
      </c>
      <c r="M43" s="174">
        <f>J43*J44</f>
        <v>992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34"/>
      <c r="F46" s="199">
        <v>0</v>
      </c>
      <c r="G46" s="200"/>
      <c r="H46" s="43"/>
      <c r="I46" s="43"/>
      <c r="J46" s="43"/>
      <c r="K46" s="6" t="s">
        <v>52</v>
      </c>
      <c r="L46" s="34"/>
      <c r="M46" s="152">
        <f>M43+M42+M40+M44+M45</f>
        <v>2082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34"/>
      <c r="F47" s="191">
        <v>0</v>
      </c>
      <c r="G47" s="192"/>
      <c r="H47" s="43"/>
      <c r="I47" s="43"/>
      <c r="J47" s="43"/>
      <c r="K47" s="6" t="s">
        <v>54</v>
      </c>
      <c r="L47" s="34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34"/>
      <c r="F48" s="201">
        <f>SUM(F46:G47)</f>
        <v>0</v>
      </c>
      <c r="G48" s="20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34"/>
      <c r="F49" s="191">
        <v>0</v>
      </c>
      <c r="G49" s="192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34"/>
      <c r="F50" s="201">
        <f>SUM(F48:G49)</f>
        <v>0</v>
      </c>
      <c r="G50" s="20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34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34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34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34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34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34"/>
      <c r="F56" s="205">
        <f>+M46-F55</f>
        <v>2082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2082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63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4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91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92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78"/>
  <sheetViews>
    <sheetView topLeftCell="A37" zoomScaleNormal="100" workbookViewId="0">
      <selection activeCell="Q23" sqref="Q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4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3</v>
      </c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4</v>
      </c>
      <c r="K8" s="16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5074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21"/>
      <c r="B11" s="142">
        <f>$M$9</f>
        <v>5074</v>
      </c>
      <c r="C11" s="143"/>
      <c r="D11" s="144" t="s">
        <v>90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83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26">
        <v>8</v>
      </c>
      <c r="F16" s="16" t="s">
        <v>6</v>
      </c>
      <c r="G16" s="150" t="s">
        <v>14</v>
      </c>
      <c r="H16" s="150"/>
      <c r="I16" s="16" t="s">
        <v>15</v>
      </c>
      <c r="J16" s="26">
        <v>9</v>
      </c>
      <c r="K16" s="16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6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6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2</v>
      </c>
      <c r="E25" s="16" t="s">
        <v>31</v>
      </c>
      <c r="F25" s="178">
        <v>1200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2400</v>
      </c>
      <c r="N25" s="179"/>
    </row>
    <row r="26" spans="1:22">
      <c r="A26" s="5"/>
      <c r="B26" s="22" t="s">
        <v>35</v>
      </c>
      <c r="C26" s="6"/>
      <c r="D26" s="25"/>
      <c r="E26" s="16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6" t="s">
        <v>31</v>
      </c>
      <c r="G27" s="150" t="s">
        <v>84</v>
      </c>
      <c r="H27" s="150"/>
      <c r="I27" s="150"/>
      <c r="J27" s="27">
        <v>385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385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36</v>
      </c>
      <c r="D29" s="150"/>
      <c r="E29" s="150"/>
      <c r="F29" s="16" t="s">
        <v>31</v>
      </c>
      <c r="G29" s="150" t="s">
        <v>76</v>
      </c>
      <c r="H29" s="150"/>
      <c r="I29" s="150"/>
      <c r="J29" s="27">
        <v>260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76</v>
      </c>
      <c r="D30" s="150"/>
      <c r="E30" s="150"/>
      <c r="F30" s="28" t="s">
        <v>31</v>
      </c>
      <c r="G30" s="150" t="s">
        <v>36</v>
      </c>
      <c r="H30" s="150"/>
      <c r="I30" s="150"/>
      <c r="J30" s="27">
        <v>260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43</v>
      </c>
      <c r="D31" s="150"/>
      <c r="E31" s="150"/>
      <c r="F31" s="16" t="s">
        <v>31</v>
      </c>
      <c r="G31" s="150" t="s">
        <v>43</v>
      </c>
      <c r="H31" s="150"/>
      <c r="I31" s="150"/>
      <c r="J31" s="27">
        <v>100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6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6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6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6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6" t="s">
        <v>31</v>
      </c>
      <c r="G40" s="172"/>
      <c r="H40" s="172"/>
      <c r="I40" s="172"/>
      <c r="J40" s="31"/>
      <c r="K40" s="6" t="s">
        <v>38</v>
      </c>
      <c r="L40" s="34"/>
      <c r="M40" s="187">
        <f>M25</f>
        <v>2400</v>
      </c>
      <c r="N40" s="188"/>
    </row>
    <row r="41" spans="1:18">
      <c r="A41" s="5"/>
      <c r="B41" s="5"/>
      <c r="C41" s="172"/>
      <c r="D41" s="172"/>
      <c r="E41" s="172"/>
      <c r="F41" s="16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1390</v>
      </c>
      <c r="K43" s="42"/>
      <c r="L43" s="43" t="s">
        <v>35</v>
      </c>
      <c r="M43" s="174">
        <f>J43*J44</f>
        <v>2224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34"/>
      <c r="F46" s="199">
        <v>0</v>
      </c>
      <c r="G46" s="200"/>
      <c r="H46" s="43"/>
      <c r="I46" s="43"/>
      <c r="J46" s="43"/>
      <c r="K46" s="6" t="s">
        <v>52</v>
      </c>
      <c r="L46" s="34"/>
      <c r="M46" s="152">
        <f>M43+M42+M40+M44+M45</f>
        <v>5074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34"/>
      <c r="F47" s="191">
        <v>0</v>
      </c>
      <c r="G47" s="192"/>
      <c r="H47" s="43"/>
      <c r="I47" s="43"/>
      <c r="J47" s="43"/>
      <c r="K47" s="6" t="s">
        <v>54</v>
      </c>
      <c r="L47" s="34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34"/>
      <c r="F48" s="201">
        <f>SUM(F46:G47)</f>
        <v>0</v>
      </c>
      <c r="G48" s="20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34"/>
      <c r="F49" s="191">
        <v>0</v>
      </c>
      <c r="G49" s="192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34"/>
      <c r="F50" s="201">
        <f>SUM(F48:G49)</f>
        <v>0</v>
      </c>
      <c r="G50" s="20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34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34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34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34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34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34"/>
      <c r="F56" s="205">
        <f>+M46-F55</f>
        <v>5074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5074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63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4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88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89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78"/>
  <sheetViews>
    <sheetView topLeftCell="A40" zoomScaleNormal="100" workbookViewId="0">
      <selection activeCell="I52" sqref="I5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3</v>
      </c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4</v>
      </c>
      <c r="K8" s="16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1760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21"/>
      <c r="B11" s="142">
        <f>$M$9</f>
        <v>1760</v>
      </c>
      <c r="C11" s="143"/>
      <c r="D11" s="144" t="s">
        <v>87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83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26">
        <v>8</v>
      </c>
      <c r="F16" s="16" t="s">
        <v>6</v>
      </c>
      <c r="G16" s="150" t="s">
        <v>14</v>
      </c>
      <c r="H16" s="150"/>
      <c r="I16" s="16" t="s">
        <v>15</v>
      </c>
      <c r="J16" s="26">
        <v>9</v>
      </c>
      <c r="K16" s="16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6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6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2</v>
      </c>
      <c r="E25" s="16" t="s">
        <v>31</v>
      </c>
      <c r="F25" s="178">
        <v>880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1760</v>
      </c>
      <c r="N25" s="179"/>
    </row>
    <row r="26" spans="1:22">
      <c r="A26" s="5"/>
      <c r="B26" s="22" t="s">
        <v>35</v>
      </c>
      <c r="C26" s="6"/>
      <c r="D26" s="25"/>
      <c r="E26" s="16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6" t="s">
        <v>31</v>
      </c>
      <c r="G27" s="150" t="s">
        <v>84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84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36</v>
      </c>
      <c r="D29" s="150"/>
      <c r="E29" s="150"/>
      <c r="F29" s="16" t="s">
        <v>31</v>
      </c>
      <c r="G29" s="150" t="s">
        <v>76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76</v>
      </c>
      <c r="D30" s="150"/>
      <c r="E30" s="150"/>
      <c r="F30" s="28" t="s">
        <v>31</v>
      </c>
      <c r="G30" s="150" t="s">
        <v>36</v>
      </c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43</v>
      </c>
      <c r="D31" s="150"/>
      <c r="E31" s="150"/>
      <c r="F31" s="16" t="s">
        <v>31</v>
      </c>
      <c r="G31" s="150" t="s">
        <v>43</v>
      </c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6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6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6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6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6" t="s">
        <v>31</v>
      </c>
      <c r="G40" s="172"/>
      <c r="H40" s="172"/>
      <c r="I40" s="172"/>
      <c r="J40" s="31"/>
      <c r="K40" s="6" t="s">
        <v>38</v>
      </c>
      <c r="L40" s="34"/>
      <c r="M40" s="187">
        <f>M25</f>
        <v>1760</v>
      </c>
      <c r="N40" s="188"/>
    </row>
    <row r="41" spans="1:18">
      <c r="A41" s="5"/>
      <c r="B41" s="5"/>
      <c r="C41" s="172"/>
      <c r="D41" s="172"/>
      <c r="E41" s="172"/>
      <c r="F41" s="16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43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34"/>
      <c r="F46" s="199">
        <v>0</v>
      </c>
      <c r="G46" s="200"/>
      <c r="H46" s="43"/>
      <c r="I46" s="43"/>
      <c r="J46" s="43"/>
      <c r="K46" s="6" t="s">
        <v>52</v>
      </c>
      <c r="L46" s="34"/>
      <c r="M46" s="152">
        <f>M43+M42+M40+M44+M45</f>
        <v>1760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34"/>
      <c r="F47" s="191">
        <v>0</v>
      </c>
      <c r="G47" s="192"/>
      <c r="H47" s="43"/>
      <c r="I47" s="43"/>
      <c r="J47" s="43"/>
      <c r="K47" s="6" t="s">
        <v>54</v>
      </c>
      <c r="L47" s="34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34"/>
      <c r="F48" s="201">
        <f>SUM(F46:G47)</f>
        <v>0</v>
      </c>
      <c r="G48" s="20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34"/>
      <c r="F49" s="191">
        <v>0</v>
      </c>
      <c r="G49" s="192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34"/>
      <c r="F50" s="201">
        <f>SUM(F48:G49)</f>
        <v>0</v>
      </c>
      <c r="G50" s="20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34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34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34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34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34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34"/>
      <c r="F56" s="205">
        <f>+M46-F55</f>
        <v>1760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1760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63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4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85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86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78"/>
  <sheetViews>
    <sheetView topLeftCell="A13" zoomScaleNormal="10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2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3</v>
      </c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4</v>
      </c>
      <c r="K8" s="16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12661.2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21"/>
      <c r="B11" s="142">
        <f>$M$9</f>
        <v>12661.2</v>
      </c>
      <c r="C11" s="143"/>
      <c r="D11" s="144" t="s">
        <v>82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74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26">
        <v>7</v>
      </c>
      <c r="F16" s="16" t="s">
        <v>6</v>
      </c>
      <c r="G16" s="150" t="s">
        <v>14</v>
      </c>
      <c r="H16" s="150"/>
      <c r="I16" s="16" t="s">
        <v>15</v>
      </c>
      <c r="J16" s="26">
        <v>11</v>
      </c>
      <c r="K16" s="16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6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8</v>
      </c>
      <c r="E24" s="16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2</v>
      </c>
      <c r="E25" s="16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10240</v>
      </c>
      <c r="N25" s="179"/>
    </row>
    <row r="26" spans="1:22">
      <c r="A26" s="5"/>
      <c r="B26" s="22" t="s">
        <v>35</v>
      </c>
      <c r="C26" s="6"/>
      <c r="D26" s="25"/>
      <c r="E26" s="16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6" t="s">
        <v>31</v>
      </c>
      <c r="G27" s="150" t="s">
        <v>75</v>
      </c>
      <c r="H27" s="150"/>
      <c r="I27" s="150"/>
      <c r="J27" s="27">
        <v>278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75</v>
      </c>
      <c r="D28" s="150"/>
      <c r="E28" s="150"/>
      <c r="F28" s="28" t="s">
        <v>31</v>
      </c>
      <c r="G28" s="150" t="s">
        <v>76</v>
      </c>
      <c r="H28" s="150"/>
      <c r="I28" s="150"/>
      <c r="J28" s="27">
        <v>33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76</v>
      </c>
      <c r="D29" s="150"/>
      <c r="E29" s="150"/>
      <c r="F29" s="16" t="s">
        <v>31</v>
      </c>
      <c r="G29" s="150" t="s">
        <v>77</v>
      </c>
      <c r="H29" s="150"/>
      <c r="I29" s="150"/>
      <c r="J29" s="27">
        <v>255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77</v>
      </c>
      <c r="D30" s="150"/>
      <c r="E30" s="150"/>
      <c r="F30" s="28" t="s">
        <v>31</v>
      </c>
      <c r="G30" s="150" t="s">
        <v>76</v>
      </c>
      <c r="H30" s="150"/>
      <c r="I30" s="150"/>
      <c r="J30" s="27">
        <v>255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76</v>
      </c>
      <c r="D31" s="150"/>
      <c r="E31" s="150"/>
      <c r="F31" s="16" t="s">
        <v>31</v>
      </c>
      <c r="G31" s="150" t="s">
        <v>75</v>
      </c>
      <c r="H31" s="150"/>
      <c r="I31" s="150"/>
      <c r="J31" s="27">
        <v>33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75</v>
      </c>
      <c r="D32" s="150"/>
      <c r="E32" s="150"/>
      <c r="F32" s="28" t="s">
        <v>31</v>
      </c>
      <c r="G32" s="150" t="s">
        <v>36</v>
      </c>
      <c r="H32" s="150"/>
      <c r="I32" s="150"/>
      <c r="J32" s="27">
        <v>278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43</v>
      </c>
      <c r="D33" s="172"/>
      <c r="E33" s="172"/>
      <c r="F33" s="28" t="s">
        <v>31</v>
      </c>
      <c r="G33" s="172" t="s">
        <v>78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6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6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6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6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6" t="s">
        <v>31</v>
      </c>
      <c r="G40" s="172"/>
      <c r="H40" s="172"/>
      <c r="I40" s="172"/>
      <c r="J40" s="31"/>
      <c r="K40" s="6" t="s">
        <v>38</v>
      </c>
      <c r="L40" s="34"/>
      <c r="M40" s="187">
        <f>M25</f>
        <v>10240</v>
      </c>
      <c r="N40" s="188"/>
    </row>
    <row r="41" spans="1:18">
      <c r="A41" s="5"/>
      <c r="B41" s="5"/>
      <c r="C41" s="172"/>
      <c r="D41" s="172"/>
      <c r="E41" s="172"/>
      <c r="F41" s="16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>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1232</v>
      </c>
      <c r="K43" s="42"/>
      <c r="L43" s="43" t="s">
        <v>35</v>
      </c>
      <c r="M43" s="174">
        <f>J43*J44</f>
        <v>1971.2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34"/>
      <c r="F46" s="199">
        <v>0</v>
      </c>
      <c r="G46" s="200"/>
      <c r="H46" s="43"/>
      <c r="I46" s="43"/>
      <c r="J46" s="43"/>
      <c r="K46" s="6" t="s">
        <v>52</v>
      </c>
      <c r="L46" s="34"/>
      <c r="M46" s="152">
        <f>M43+M42+M40+M44+M45</f>
        <v>12661.2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34"/>
      <c r="F47" s="191">
        <v>0</v>
      </c>
      <c r="G47" s="192"/>
      <c r="H47" s="43"/>
      <c r="I47" s="43"/>
      <c r="J47" s="43"/>
      <c r="K47" s="6" t="s">
        <v>54</v>
      </c>
      <c r="L47" s="34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34"/>
      <c r="F48" s="201">
        <f>SUM(F46:G47)</f>
        <v>0</v>
      </c>
      <c r="G48" s="20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34"/>
      <c r="F49" s="191">
        <v>0</v>
      </c>
      <c r="G49" s="192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34"/>
      <c r="F50" s="201">
        <f>SUM(F48:G49)</f>
        <v>0</v>
      </c>
      <c r="G50" s="20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34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34"/>
      <c r="F52" s="191">
        <v>0</v>
      </c>
      <c r="G52" s="192"/>
      <c r="H52" s="6"/>
      <c r="I52" s="54" t="s">
        <v>79</v>
      </c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34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34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34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34"/>
      <c r="F56" s="205">
        <f>+M46-F55</f>
        <v>12661.2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12661.2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63"/>
      <c r="C59" s="16"/>
      <c r="D59" s="16"/>
      <c r="E59" s="16"/>
      <c r="F59" s="16"/>
      <c r="G59" s="16"/>
      <c r="H59" s="6"/>
      <c r="I59" s="16"/>
      <c r="J59" s="16"/>
      <c r="K59" s="16"/>
      <c r="L59" s="16"/>
      <c r="M59" s="16"/>
      <c r="N59" s="64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81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78"/>
  <sheetViews>
    <sheetView zoomScaleNormal="100" workbookViewId="0">
      <selection activeCell="R22" sqref="R22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1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9" t="s">
        <v>3</v>
      </c>
      <c r="M5" s="9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3</v>
      </c>
      <c r="K8" s="15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7"/>
      <c r="B11" s="142">
        <f>$M$9</f>
        <v>3766.4</v>
      </c>
      <c r="C11" s="143"/>
      <c r="D11" s="144" t="s">
        <v>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73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8">
        <v>9</v>
      </c>
      <c r="F16" s="15" t="s">
        <v>6</v>
      </c>
      <c r="G16" s="150" t="s">
        <v>14</v>
      </c>
      <c r="H16" s="150"/>
      <c r="I16" s="15" t="s">
        <v>15</v>
      </c>
      <c r="J16" s="18">
        <v>11</v>
      </c>
      <c r="K16" s="15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5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15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5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15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5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15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15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5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5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5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5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5" t="s">
        <v>31</v>
      </c>
      <c r="G40" s="172"/>
      <c r="H40" s="172"/>
      <c r="I40" s="172"/>
      <c r="J40" s="31"/>
      <c r="K40" s="6" t="s">
        <v>38</v>
      </c>
      <c r="L40" s="34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15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43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9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43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34"/>
      <c r="F46" s="199">
        <v>0</v>
      </c>
      <c r="G46" s="200"/>
      <c r="H46" s="43"/>
      <c r="I46" s="43"/>
      <c r="J46" s="43"/>
      <c r="K46" s="6" t="s">
        <v>52</v>
      </c>
      <c r="L46" s="34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34"/>
      <c r="F47" s="191">
        <v>0</v>
      </c>
      <c r="G47" s="192"/>
      <c r="H47" s="43"/>
      <c r="I47" s="43"/>
      <c r="J47" s="43"/>
      <c r="K47" s="6" t="s">
        <v>54</v>
      </c>
      <c r="L47" s="34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34"/>
      <c r="F48" s="201">
        <f>SUM(F46:G47)</f>
        <v>0</v>
      </c>
      <c r="G48" s="202"/>
      <c r="H48" s="43"/>
      <c r="I48" s="43"/>
      <c r="J48" s="43"/>
      <c r="K48" s="6"/>
      <c r="L48" s="34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34"/>
      <c r="F49" s="191">
        <v>0</v>
      </c>
      <c r="G49" s="192"/>
      <c r="H49" s="43"/>
      <c r="I49" s="43"/>
      <c r="J49" s="43"/>
      <c r="K49" s="6"/>
      <c r="L49" s="34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34"/>
      <c r="F50" s="201">
        <f>SUM(F48:G49)</f>
        <v>0</v>
      </c>
      <c r="G50" s="202"/>
      <c r="H50" s="43"/>
      <c r="I50" s="43"/>
      <c r="J50" s="43"/>
      <c r="K50" s="6"/>
      <c r="L50" s="34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34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34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34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34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34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34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63"/>
      <c r="C59" s="15"/>
      <c r="D59" s="15"/>
      <c r="E59" s="15"/>
      <c r="F59" s="15"/>
      <c r="G59" s="15"/>
      <c r="H59" s="6"/>
      <c r="I59" s="15"/>
      <c r="J59" s="15"/>
      <c r="K59" s="15"/>
      <c r="L59" s="15"/>
      <c r="M59" s="15"/>
      <c r="N59" s="64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V78"/>
  <sheetViews>
    <sheetView topLeftCell="A4" zoomScaleNormal="100" workbookViewId="0">
      <selection activeCell="O24" sqref="O2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8" t="s">
        <v>3</v>
      </c>
      <c r="M5" s="118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28</v>
      </c>
      <c r="K8" s="11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640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22"/>
      <c r="B11" s="142">
        <f>$M$9</f>
        <v>640</v>
      </c>
      <c r="C11" s="143"/>
      <c r="D11" s="144" t="s">
        <v>120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24">
        <v>28</v>
      </c>
      <c r="F16" s="119" t="s">
        <v>6</v>
      </c>
      <c r="G16" s="150" t="s">
        <v>14</v>
      </c>
      <c r="H16" s="150"/>
      <c r="I16" s="119" t="s">
        <v>15</v>
      </c>
      <c r="J16" s="124">
        <v>28</v>
      </c>
      <c r="K16" s="11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19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11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9" t="s">
        <v>31</v>
      </c>
      <c r="G27" s="150" t="s">
        <v>200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19" t="s">
        <v>31</v>
      </c>
      <c r="G29" s="150" t="s">
        <v>43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19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9" t="s">
        <v>31</v>
      </c>
      <c r="G40" s="172"/>
      <c r="H40" s="172"/>
      <c r="I40" s="172"/>
      <c r="J40" s="31"/>
      <c r="K40" s="6" t="s">
        <v>38</v>
      </c>
      <c r="L40" s="123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11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25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8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25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23"/>
      <c r="F46" s="199">
        <v>0</v>
      </c>
      <c r="G46" s="200"/>
      <c r="H46" s="125"/>
      <c r="I46" s="125"/>
      <c r="J46" s="125"/>
      <c r="K46" s="6" t="s">
        <v>52</v>
      </c>
      <c r="L46" s="123"/>
      <c r="M46" s="152">
        <f>M43+M42+M40+M44+M45</f>
        <v>640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23"/>
      <c r="F47" s="191">
        <v>0</v>
      </c>
      <c r="G47" s="192"/>
      <c r="H47" s="125"/>
      <c r="I47" s="125"/>
      <c r="J47" s="125"/>
      <c r="K47" s="6" t="s">
        <v>54</v>
      </c>
      <c r="L47" s="12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23"/>
      <c r="F48" s="201">
        <f>SUM(F46:G47)</f>
        <v>0</v>
      </c>
      <c r="G48" s="202"/>
      <c r="H48" s="125"/>
      <c r="I48" s="125"/>
      <c r="J48" s="125"/>
      <c r="K48" s="6"/>
      <c r="L48" s="12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23"/>
      <c r="F49" s="191">
        <v>0</v>
      </c>
      <c r="G49" s="192"/>
      <c r="H49" s="125"/>
      <c r="I49" s="125"/>
      <c r="J49" s="125"/>
      <c r="K49" s="6"/>
      <c r="L49" s="12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23"/>
      <c r="F50" s="201">
        <f>SUM(F48:G49)</f>
        <v>0</v>
      </c>
      <c r="G50" s="202"/>
      <c r="H50" s="125"/>
      <c r="I50" s="125"/>
      <c r="J50" s="125"/>
      <c r="K50" s="6"/>
      <c r="L50" s="12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2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2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2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2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2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23"/>
      <c r="F56" s="205">
        <f>+M46-F55</f>
        <v>640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640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20"/>
      <c r="C59" s="119"/>
      <c r="D59" s="119"/>
      <c r="E59" s="119"/>
      <c r="F59" s="119"/>
      <c r="G59" s="119"/>
      <c r="H59" s="6"/>
      <c r="I59" s="119"/>
      <c r="J59" s="119"/>
      <c r="K59" s="119"/>
      <c r="L59" s="119"/>
      <c r="M59" s="119"/>
      <c r="N59" s="12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203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151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V78"/>
  <sheetViews>
    <sheetView topLeftCell="A19" zoomScaleNormal="100" workbookViewId="0">
      <selection activeCell="R45" sqref="R4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8" t="s">
        <v>3</v>
      </c>
      <c r="M5" s="118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28</v>
      </c>
      <c r="K8" s="11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2082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22"/>
      <c r="B11" s="142">
        <f>$M$9</f>
        <v>2082</v>
      </c>
      <c r="C11" s="143"/>
      <c r="D11" s="144" t="s">
        <v>124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24">
        <v>28</v>
      </c>
      <c r="F16" s="119" t="s">
        <v>6</v>
      </c>
      <c r="G16" s="150" t="s">
        <v>14</v>
      </c>
      <c r="H16" s="150"/>
      <c r="I16" s="119" t="s">
        <v>15</v>
      </c>
      <c r="J16" s="124">
        <v>28</v>
      </c>
      <c r="K16" s="119" t="s">
        <v>16</v>
      </c>
      <c r="L16" s="150" t="s">
        <v>17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/>
      <c r="E24" s="119" t="s">
        <v>31</v>
      </c>
      <c r="F24" s="174"/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640</v>
      </c>
      <c r="N25" s="179"/>
    </row>
    <row r="26" spans="1:22">
      <c r="A26" s="5"/>
      <c r="B26" s="22" t="s">
        <v>35</v>
      </c>
      <c r="C26" s="6"/>
      <c r="D26" s="25"/>
      <c r="E26" s="11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9" t="s">
        <v>31</v>
      </c>
      <c r="G27" s="150" t="s">
        <v>200</v>
      </c>
      <c r="H27" s="150"/>
      <c r="I27" s="150"/>
      <c r="J27" s="27">
        <v>260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76</v>
      </c>
      <c r="D28" s="150"/>
      <c r="E28" s="150"/>
      <c r="F28" s="28" t="s">
        <v>31</v>
      </c>
      <c r="G28" s="150" t="s">
        <v>36</v>
      </c>
      <c r="H28" s="150"/>
      <c r="I28" s="150"/>
      <c r="J28" s="27">
        <v>260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43</v>
      </c>
      <c r="D29" s="150"/>
      <c r="E29" s="150"/>
      <c r="F29" s="119" t="s">
        <v>31</v>
      </c>
      <c r="G29" s="150" t="s">
        <v>43</v>
      </c>
      <c r="H29" s="150"/>
      <c r="I29" s="150"/>
      <c r="J29" s="27">
        <v>100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/>
      <c r="D30" s="150"/>
      <c r="E30" s="150"/>
      <c r="F30" s="28" t="s">
        <v>31</v>
      </c>
      <c r="G30" s="150"/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/>
      <c r="D31" s="150"/>
      <c r="E31" s="150"/>
      <c r="F31" s="119" t="s">
        <v>31</v>
      </c>
      <c r="G31" s="150"/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/>
      <c r="D32" s="150"/>
      <c r="E32" s="150"/>
      <c r="F32" s="28" t="s">
        <v>31</v>
      </c>
      <c r="G32" s="150"/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/>
      <c r="D33" s="172"/>
      <c r="E33" s="172"/>
      <c r="F33" s="28" t="s">
        <v>31</v>
      </c>
      <c r="G33" s="172"/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9" t="s">
        <v>31</v>
      </c>
      <c r="G40" s="172"/>
      <c r="H40" s="172"/>
      <c r="I40" s="172"/>
      <c r="J40" s="31"/>
      <c r="K40" s="6" t="s">
        <v>38</v>
      </c>
      <c r="L40" s="123"/>
      <c r="M40" s="187">
        <f>M25</f>
        <v>640</v>
      </c>
      <c r="N40" s="188"/>
    </row>
    <row r="41" spans="1:18">
      <c r="A41" s="5"/>
      <c r="B41" s="5"/>
      <c r="C41" s="172"/>
      <c r="D41" s="172"/>
      <c r="E41" s="172"/>
      <c r="F41" s="11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>
        <f xml:space="preserve"> 225*2</f>
        <v>450</v>
      </c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620</v>
      </c>
      <c r="K43" s="42"/>
      <c r="L43" s="125" t="s">
        <v>35</v>
      </c>
      <c r="M43" s="174">
        <f>J43*J44</f>
        <v>992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8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25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23"/>
      <c r="F46" s="199">
        <v>0</v>
      </c>
      <c r="G46" s="200"/>
      <c r="H46" s="125"/>
      <c r="I46" s="125"/>
      <c r="J46" s="125"/>
      <c r="K46" s="6" t="s">
        <v>52</v>
      </c>
      <c r="L46" s="123"/>
      <c r="M46" s="152">
        <f>M43+M42+M40+M44+M45</f>
        <v>2082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23"/>
      <c r="F47" s="191">
        <v>0</v>
      </c>
      <c r="G47" s="192"/>
      <c r="H47" s="125"/>
      <c r="I47" s="125"/>
      <c r="J47" s="125"/>
      <c r="K47" s="6" t="s">
        <v>54</v>
      </c>
      <c r="L47" s="12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23"/>
      <c r="F48" s="201">
        <f>SUM(F46:G47)</f>
        <v>0</v>
      </c>
      <c r="G48" s="202"/>
      <c r="H48" s="125"/>
      <c r="I48" s="125"/>
      <c r="J48" s="125"/>
      <c r="K48" s="6"/>
      <c r="L48" s="12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23"/>
      <c r="F49" s="191">
        <v>0</v>
      </c>
      <c r="G49" s="192"/>
      <c r="H49" s="125"/>
      <c r="I49" s="125"/>
      <c r="J49" s="125"/>
      <c r="K49" s="6"/>
      <c r="L49" s="12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23"/>
      <c r="F50" s="201">
        <f>SUM(F48:G49)</f>
        <v>0</v>
      </c>
      <c r="G50" s="202"/>
      <c r="H50" s="125"/>
      <c r="I50" s="125"/>
      <c r="J50" s="125"/>
      <c r="K50" s="6"/>
      <c r="L50" s="12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2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2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2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2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2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23"/>
      <c r="F56" s="205">
        <f>+M46-F55</f>
        <v>2082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2082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20"/>
      <c r="C59" s="119"/>
      <c r="D59" s="119"/>
      <c r="E59" s="119"/>
      <c r="F59" s="119"/>
      <c r="G59" s="119"/>
      <c r="H59" s="6"/>
      <c r="I59" s="119"/>
      <c r="J59" s="119"/>
      <c r="K59" s="119"/>
      <c r="L59" s="119"/>
      <c r="M59" s="119"/>
      <c r="N59" s="12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201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202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V78"/>
  <sheetViews>
    <sheetView topLeftCell="A13" zoomScaleNormal="100" workbookViewId="0">
      <selection activeCell="I61" sqref="I61:N6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39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8"/>
      <c r="M4" s="118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8" t="s">
        <v>3</v>
      </c>
      <c r="M5" s="118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28</v>
      </c>
      <c r="K8" s="119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3766.4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22"/>
      <c r="B11" s="142">
        <f>$M$9</f>
        <v>3766.4</v>
      </c>
      <c r="C11" s="143"/>
      <c r="D11" s="144" t="s">
        <v>9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198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24">
        <v>30</v>
      </c>
      <c r="F16" s="119" t="s">
        <v>6</v>
      </c>
      <c r="G16" s="150" t="s">
        <v>14</v>
      </c>
      <c r="H16" s="150"/>
      <c r="I16" s="119" t="s">
        <v>15</v>
      </c>
      <c r="J16" s="124">
        <v>1</v>
      </c>
      <c r="K16" s="119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9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2</v>
      </c>
      <c r="E24" s="119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9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2880</v>
      </c>
      <c r="N25" s="179"/>
    </row>
    <row r="26" spans="1:22">
      <c r="A26" s="5"/>
      <c r="B26" s="22" t="s">
        <v>35</v>
      </c>
      <c r="C26" s="6"/>
      <c r="D26" s="25"/>
      <c r="E26" s="119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9" t="s">
        <v>31</v>
      </c>
      <c r="G27" s="150" t="s">
        <v>37</v>
      </c>
      <c r="H27" s="150"/>
      <c r="I27" s="150"/>
      <c r="J27" s="27">
        <v>197</v>
      </c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39</v>
      </c>
      <c r="D28" s="150"/>
      <c r="E28" s="150"/>
      <c r="F28" s="28" t="s">
        <v>31</v>
      </c>
      <c r="G28" s="150" t="s">
        <v>40</v>
      </c>
      <c r="H28" s="150"/>
      <c r="I28" s="150"/>
      <c r="J28" s="27">
        <v>15</v>
      </c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40</v>
      </c>
      <c r="D29" s="150"/>
      <c r="E29" s="150"/>
      <c r="F29" s="119" t="s">
        <v>31</v>
      </c>
      <c r="G29" s="150" t="s">
        <v>37</v>
      </c>
      <c r="H29" s="150"/>
      <c r="I29" s="150"/>
      <c r="J29" s="27">
        <v>15</v>
      </c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39</v>
      </c>
      <c r="D30" s="150"/>
      <c r="E30" s="150"/>
      <c r="F30" s="28" t="s">
        <v>31</v>
      </c>
      <c r="G30" s="150" t="s">
        <v>40</v>
      </c>
      <c r="H30" s="150"/>
      <c r="I30" s="150"/>
      <c r="J30" s="27">
        <v>15</v>
      </c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40</v>
      </c>
      <c r="D31" s="150"/>
      <c r="E31" s="150"/>
      <c r="F31" s="119" t="s">
        <v>31</v>
      </c>
      <c r="G31" s="150" t="s">
        <v>37</v>
      </c>
      <c r="H31" s="150"/>
      <c r="I31" s="150"/>
      <c r="J31" s="27">
        <v>15</v>
      </c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39</v>
      </c>
      <c r="D32" s="150"/>
      <c r="E32" s="150"/>
      <c r="F32" s="28" t="s">
        <v>31</v>
      </c>
      <c r="G32" s="150" t="s">
        <v>41</v>
      </c>
      <c r="H32" s="150"/>
      <c r="I32" s="150"/>
      <c r="J32" s="27">
        <v>197</v>
      </c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42</v>
      </c>
      <c r="D33" s="172"/>
      <c r="E33" s="172"/>
      <c r="F33" s="28" t="s">
        <v>31</v>
      </c>
      <c r="G33" s="172" t="s">
        <v>43</v>
      </c>
      <c r="H33" s="172"/>
      <c r="I33" s="172"/>
      <c r="J33" s="30">
        <v>100</v>
      </c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/>
      <c r="D34" s="150"/>
      <c r="E34" s="150"/>
      <c r="F34" s="28" t="s">
        <v>31</v>
      </c>
      <c r="G34" s="150"/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/>
      <c r="D35" s="172"/>
      <c r="E35" s="172"/>
      <c r="F35" s="28" t="s">
        <v>31</v>
      </c>
      <c r="G35" s="172"/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/>
      <c r="D36" s="172"/>
      <c r="E36" s="172"/>
      <c r="F36" s="119" t="s">
        <v>31</v>
      </c>
      <c r="G36" s="172"/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9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9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9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9" t="s">
        <v>31</v>
      </c>
      <c r="G40" s="172"/>
      <c r="H40" s="172"/>
      <c r="I40" s="172"/>
      <c r="J40" s="31"/>
      <c r="K40" s="6" t="s">
        <v>38</v>
      </c>
      <c r="L40" s="123"/>
      <c r="M40" s="187">
        <f>M25</f>
        <v>2880</v>
      </c>
      <c r="N40" s="188"/>
    </row>
    <row r="41" spans="1:18">
      <c r="A41" s="5"/>
      <c r="B41" s="5"/>
      <c r="C41" s="172"/>
      <c r="D41" s="172"/>
      <c r="E41" s="172"/>
      <c r="F41" s="119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554</v>
      </c>
      <c r="K43" s="42"/>
      <c r="L43" s="125" t="s">
        <v>35</v>
      </c>
      <c r="M43" s="174">
        <f>J43*J44</f>
        <v>886.40000000000009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8" t="s">
        <v>48</v>
      </c>
      <c r="J44" s="46">
        <v>1.6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25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23"/>
      <c r="F46" s="199">
        <v>0</v>
      </c>
      <c r="G46" s="200"/>
      <c r="H46" s="125"/>
      <c r="I46" s="125"/>
      <c r="J46" s="125"/>
      <c r="K46" s="6" t="s">
        <v>52</v>
      </c>
      <c r="L46" s="123"/>
      <c r="M46" s="152">
        <f>M43+M42+M40+M44+M45</f>
        <v>3766.4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23"/>
      <c r="F47" s="191">
        <v>0</v>
      </c>
      <c r="G47" s="192"/>
      <c r="H47" s="125"/>
      <c r="I47" s="125"/>
      <c r="J47" s="125"/>
      <c r="K47" s="6" t="s">
        <v>54</v>
      </c>
      <c r="L47" s="123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23"/>
      <c r="F48" s="201">
        <f>SUM(F46:G47)</f>
        <v>0</v>
      </c>
      <c r="G48" s="202"/>
      <c r="H48" s="125"/>
      <c r="I48" s="125"/>
      <c r="J48" s="125"/>
      <c r="K48" s="6"/>
      <c r="L48" s="123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23"/>
      <c r="F49" s="191">
        <v>0</v>
      </c>
      <c r="G49" s="192"/>
      <c r="H49" s="125"/>
      <c r="I49" s="125"/>
      <c r="J49" s="125"/>
      <c r="K49" s="6"/>
      <c r="L49" s="123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23"/>
      <c r="F50" s="201">
        <f>SUM(F48:G49)</f>
        <v>0</v>
      </c>
      <c r="G50" s="202"/>
      <c r="H50" s="125"/>
      <c r="I50" s="125"/>
      <c r="J50" s="125"/>
      <c r="K50" s="6"/>
      <c r="L50" s="123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23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23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23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23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23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23"/>
      <c r="F56" s="205">
        <f>+M46-F55</f>
        <v>3766.4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3766.4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20"/>
      <c r="C59" s="119"/>
      <c r="D59" s="119"/>
      <c r="E59" s="119"/>
      <c r="F59" s="119"/>
      <c r="G59" s="119"/>
      <c r="H59" s="6"/>
      <c r="I59" s="119"/>
      <c r="J59" s="119"/>
      <c r="K59" s="119"/>
      <c r="L59" s="119"/>
      <c r="M59" s="119"/>
      <c r="N59" s="121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67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69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  <mergeCell ref="F51:G51"/>
    <mergeCell ref="F52:G52"/>
    <mergeCell ref="P54:Q54"/>
    <mergeCell ref="F55:G55"/>
    <mergeCell ref="F56:G56"/>
    <mergeCell ref="F53:G53"/>
    <mergeCell ref="F54:G54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48:G48"/>
    <mergeCell ref="F49:G49"/>
    <mergeCell ref="F50:G50"/>
    <mergeCell ref="C38:E38"/>
    <mergeCell ref="G38:I38"/>
    <mergeCell ref="F47:G4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V78"/>
  <sheetViews>
    <sheetView zoomScaleNormal="100" workbookViewId="0">
      <selection activeCell="T18" sqref="T18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38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5120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5120</v>
      </c>
      <c r="C11" s="143"/>
      <c r="D11" s="144" t="s">
        <v>165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28</v>
      </c>
      <c r="F16" s="111" t="s">
        <v>6</v>
      </c>
      <c r="G16" s="150" t="s">
        <v>14</v>
      </c>
      <c r="H16" s="150"/>
      <c r="I16" s="111" t="s">
        <v>15</v>
      </c>
      <c r="J16" s="114">
        <v>1</v>
      </c>
      <c r="K16" s="111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11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189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189</v>
      </c>
      <c r="D28" s="150"/>
      <c r="E28" s="150"/>
      <c r="F28" s="28" t="s">
        <v>31</v>
      </c>
      <c r="G28" s="150" t="s">
        <v>184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184</v>
      </c>
      <c r="D29" s="150"/>
      <c r="E29" s="150"/>
      <c r="F29" s="111" t="s">
        <v>31</v>
      </c>
      <c r="G29" s="150" t="s">
        <v>190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191</v>
      </c>
      <c r="D30" s="150"/>
      <c r="E30" s="150"/>
      <c r="F30" s="28" t="s">
        <v>31</v>
      </c>
      <c r="G30" s="150" t="s">
        <v>184</v>
      </c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184</v>
      </c>
      <c r="D31" s="150"/>
      <c r="E31" s="150"/>
      <c r="F31" s="111" t="s">
        <v>31</v>
      </c>
      <c r="G31" s="150" t="s">
        <v>187</v>
      </c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187</v>
      </c>
      <c r="D32" s="150"/>
      <c r="E32" s="150"/>
      <c r="F32" s="28" t="s">
        <v>31</v>
      </c>
      <c r="G32" s="150" t="s">
        <v>184</v>
      </c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184</v>
      </c>
      <c r="D33" s="172"/>
      <c r="E33" s="172"/>
      <c r="F33" s="28" t="s">
        <v>31</v>
      </c>
      <c r="G33" s="172" t="s">
        <v>84</v>
      </c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84</v>
      </c>
      <c r="D34" s="150"/>
      <c r="E34" s="150"/>
      <c r="F34" s="28" t="s">
        <v>31</v>
      </c>
      <c r="G34" s="150" t="s">
        <v>192</v>
      </c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 t="s">
        <v>193</v>
      </c>
      <c r="D35" s="172"/>
      <c r="E35" s="172"/>
      <c r="F35" s="28" t="s">
        <v>31</v>
      </c>
      <c r="G35" s="172" t="s">
        <v>41</v>
      </c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 t="s">
        <v>43</v>
      </c>
      <c r="D36" s="172"/>
      <c r="E36" s="172"/>
      <c r="F36" s="111" t="s">
        <v>31</v>
      </c>
      <c r="G36" s="172" t="s">
        <v>43</v>
      </c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1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5120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5120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5120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80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81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V78"/>
  <sheetViews>
    <sheetView zoomScaleNormal="100" workbookViewId="0">
      <selection activeCell="L3" sqref="L3:M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28515625" style="4" customWidth="1"/>
    <col min="9" max="9" width="7.7109375" style="4" customWidth="1"/>
    <col min="10" max="10" width="9.5703125" style="4" customWidth="1"/>
    <col min="11" max="11" width="4" style="4" customWidth="1"/>
    <col min="12" max="12" width="7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9.28515625" style="4" bestFit="1" customWidth="1"/>
    <col min="17" max="17" width="10.28515625" style="4" bestFit="1" customWidth="1"/>
    <col min="18" max="16384" width="6.7109375" style="4"/>
  </cols>
  <sheetData>
    <row r="1" spans="1:2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7" t="s">
        <v>0</v>
      </c>
      <c r="M2" s="146">
        <v>37</v>
      </c>
      <c r="N2" s="147"/>
    </row>
    <row r="3" spans="1:22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148" t="s">
        <v>1</v>
      </c>
      <c r="M3" s="149"/>
      <c r="N3" s="8">
        <v>7862</v>
      </c>
    </row>
    <row r="4" spans="1:2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113"/>
      <c r="M4" s="113"/>
      <c r="N4" s="10" t="s">
        <v>2</v>
      </c>
    </row>
    <row r="5" spans="1:22">
      <c r="A5" s="5"/>
      <c r="B5" s="5"/>
      <c r="C5" s="6"/>
      <c r="D5" s="6"/>
      <c r="E5" s="6"/>
      <c r="F5" s="6"/>
      <c r="G5" s="11"/>
      <c r="H5" s="6"/>
      <c r="I5" s="6"/>
      <c r="J5" s="6"/>
      <c r="K5" s="6"/>
      <c r="L5" s="113" t="s">
        <v>3</v>
      </c>
      <c r="M5" s="113"/>
      <c r="N5" s="12"/>
    </row>
    <row r="6" spans="1:22">
      <c r="A6" s="5"/>
      <c r="B6" s="5"/>
      <c r="C6" s="6"/>
      <c r="D6" s="6"/>
      <c r="E6" s="6"/>
      <c r="F6" s="6"/>
      <c r="G6" s="11" t="s">
        <v>4</v>
      </c>
      <c r="H6" s="6"/>
      <c r="I6" s="6"/>
      <c r="J6" s="6"/>
      <c r="K6" s="6"/>
      <c r="L6" s="6"/>
      <c r="M6" s="6"/>
      <c r="N6" s="13"/>
    </row>
    <row r="7" spans="1:22">
      <c r="A7" s="5"/>
      <c r="B7" s="5"/>
      <c r="C7" s="6"/>
      <c r="D7" s="6"/>
      <c r="E7" s="6"/>
      <c r="F7" s="11"/>
      <c r="G7" s="11"/>
      <c r="H7" s="6"/>
      <c r="I7" s="6"/>
      <c r="J7" s="6"/>
      <c r="K7" s="6"/>
      <c r="L7" s="6"/>
      <c r="M7" s="6"/>
      <c r="N7" s="13"/>
    </row>
    <row r="8" spans="1:22" ht="12" thickBot="1">
      <c r="A8" s="5"/>
      <c r="B8" s="5"/>
      <c r="C8" s="6"/>
      <c r="D8" s="6"/>
      <c r="E8" s="6"/>
      <c r="F8" s="6"/>
      <c r="G8" s="6" t="s">
        <v>5</v>
      </c>
      <c r="H8" s="6"/>
      <c r="I8" s="6"/>
      <c r="J8" s="14">
        <v>23</v>
      </c>
      <c r="K8" s="111" t="s">
        <v>6</v>
      </c>
      <c r="L8" s="150" t="s">
        <v>14</v>
      </c>
      <c r="M8" s="150"/>
      <c r="N8" s="13">
        <v>2019</v>
      </c>
    </row>
    <row r="9" spans="1:22">
      <c r="A9" s="5"/>
      <c r="B9" s="5"/>
      <c r="C9" s="6"/>
      <c r="D9" s="6"/>
      <c r="E9" s="6"/>
      <c r="F9" s="6"/>
      <c r="G9" s="6"/>
      <c r="H9" s="6"/>
      <c r="I9" s="6"/>
      <c r="J9" s="6"/>
      <c r="K9" s="151" t="s">
        <v>7</v>
      </c>
      <c r="L9" s="151"/>
      <c r="M9" s="152">
        <f>M46</f>
        <v>5120</v>
      </c>
      <c r="N9" s="153"/>
    </row>
    <row r="10" spans="1:22" ht="13.5" customHeight="1">
      <c r="A10" s="5"/>
      <c r="B10" s="5" t="s"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</row>
    <row r="11" spans="1:22">
      <c r="A11" s="116"/>
      <c r="B11" s="142">
        <f>$M$9</f>
        <v>5120</v>
      </c>
      <c r="C11" s="143"/>
      <c r="D11" s="144" t="s">
        <v>165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5"/>
    </row>
    <row r="12" spans="1:22">
      <c r="A12" s="5"/>
      <c r="B12" s="5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P12" s="4" t="s">
        <v>11</v>
      </c>
      <c r="T12" s="4" t="s">
        <v>12</v>
      </c>
    </row>
    <row r="13" spans="1:22" ht="12.75" customHeight="1">
      <c r="A13" s="5"/>
      <c r="B13" s="158" t="s">
        <v>195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22">
      <c r="A14" s="5"/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/>
      <c r="V14" s="4" t="s">
        <v>12</v>
      </c>
    </row>
    <row r="15" spans="1:22">
      <c r="A15" s="5"/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/>
    </row>
    <row r="16" spans="1:22">
      <c r="A16" s="5"/>
      <c r="B16" s="5" t="s">
        <v>13</v>
      </c>
      <c r="C16" s="6"/>
      <c r="D16" s="6"/>
      <c r="E16" s="114">
        <v>28</v>
      </c>
      <c r="F16" s="111" t="s">
        <v>6</v>
      </c>
      <c r="G16" s="150" t="s">
        <v>14</v>
      </c>
      <c r="H16" s="150"/>
      <c r="I16" s="111" t="s">
        <v>15</v>
      </c>
      <c r="J16" s="114">
        <v>1</v>
      </c>
      <c r="K16" s="111" t="s">
        <v>16</v>
      </c>
      <c r="L16" s="150" t="s">
        <v>183</v>
      </c>
      <c r="M16" s="150"/>
      <c r="N16" s="13">
        <v>2019</v>
      </c>
      <c r="P16" s="19"/>
    </row>
    <row r="17" spans="1:22" ht="12" thickBot="1">
      <c r="A17" s="5"/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1:22" ht="12" thickBot="1">
      <c r="A18" s="5"/>
      <c r="B18" s="164" t="s">
        <v>18</v>
      </c>
      <c r="C18" s="165"/>
      <c r="D18" s="20"/>
      <c r="E18" s="166" t="s">
        <v>19</v>
      </c>
      <c r="F18" s="167"/>
      <c r="G18" s="168"/>
      <c r="H18" s="20" t="s">
        <v>20</v>
      </c>
      <c r="I18" s="166" t="s">
        <v>21</v>
      </c>
      <c r="J18" s="168"/>
      <c r="K18" s="20"/>
      <c r="L18" s="166" t="s">
        <v>22</v>
      </c>
      <c r="M18" s="168"/>
      <c r="N18" s="20"/>
      <c r="V18" s="4" t="s">
        <v>12</v>
      </c>
    </row>
    <row r="19" spans="1:22">
      <c r="A19" s="5"/>
      <c r="B19" s="161" t="s">
        <v>3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Q19" s="4" t="s">
        <v>12</v>
      </c>
    </row>
    <row r="20" spans="1:22" ht="12.75" customHeight="1">
      <c r="A20" s="5"/>
      <c r="B20" s="169"/>
      <c r="C20" s="170"/>
      <c r="D20" s="170"/>
      <c r="E20" s="171"/>
      <c r="F20" s="146"/>
      <c r="G20" s="172"/>
      <c r="H20" s="172"/>
      <c r="I20" s="173"/>
      <c r="J20" s="146"/>
      <c r="K20" s="173"/>
      <c r="L20" s="146"/>
      <c r="M20" s="172"/>
      <c r="N20" s="147"/>
      <c r="Q20" s="4" t="s">
        <v>12</v>
      </c>
    </row>
    <row r="21" spans="1:22">
      <c r="A21" s="5"/>
      <c r="B21" s="185" t="s">
        <v>23</v>
      </c>
      <c r="C21" s="155"/>
      <c r="D21" s="155"/>
      <c r="E21" s="156"/>
      <c r="F21" s="154" t="s">
        <v>24</v>
      </c>
      <c r="G21" s="155"/>
      <c r="H21" s="155"/>
      <c r="I21" s="156"/>
      <c r="J21" s="154" t="s">
        <v>25</v>
      </c>
      <c r="K21" s="156"/>
      <c r="L21" s="154" t="s">
        <v>26</v>
      </c>
      <c r="M21" s="155"/>
      <c r="N21" s="157"/>
    </row>
    <row r="22" spans="1:22">
      <c r="A22" s="5"/>
      <c r="B22" s="22" t="s">
        <v>27</v>
      </c>
      <c r="C22" s="6"/>
      <c r="D22" s="6"/>
      <c r="E22" s="11"/>
      <c r="F22" s="6"/>
      <c r="G22" s="6"/>
      <c r="H22" s="6"/>
      <c r="I22" s="6"/>
      <c r="J22" s="6"/>
      <c r="K22" s="6"/>
      <c r="L22" s="6"/>
      <c r="M22" s="6"/>
      <c r="N22" s="13"/>
    </row>
    <row r="23" spans="1:22">
      <c r="A23" s="5"/>
      <c r="B23" s="5"/>
      <c r="C23" s="6" t="s">
        <v>28</v>
      </c>
      <c r="D23" s="6"/>
      <c r="E23" s="111"/>
      <c r="F23" s="150" t="s">
        <v>29</v>
      </c>
      <c r="G23" s="150"/>
      <c r="H23" s="6"/>
      <c r="I23" s="6"/>
      <c r="J23" s="11"/>
      <c r="K23" s="6"/>
      <c r="L23" s="6"/>
      <c r="M23" s="6"/>
      <c r="N23" s="13"/>
    </row>
    <row r="24" spans="1:22">
      <c r="A24" s="5"/>
      <c r="B24" s="5" t="s">
        <v>30</v>
      </c>
      <c r="C24" s="6"/>
      <c r="D24" s="23">
        <v>4</v>
      </c>
      <c r="E24" s="111" t="s">
        <v>31</v>
      </c>
      <c r="F24" s="174">
        <v>1120</v>
      </c>
      <c r="G24" s="175"/>
      <c r="H24" s="6" t="s">
        <v>32</v>
      </c>
      <c r="I24" s="6"/>
      <c r="J24" s="24"/>
      <c r="K24" s="6"/>
      <c r="L24" s="6"/>
      <c r="M24" s="176"/>
      <c r="N24" s="177"/>
    </row>
    <row r="25" spans="1:22">
      <c r="A25" s="5"/>
      <c r="B25" s="5" t="s">
        <v>30</v>
      </c>
      <c r="C25" s="6"/>
      <c r="D25" s="23">
        <v>1</v>
      </c>
      <c r="E25" s="111" t="s">
        <v>31</v>
      </c>
      <c r="F25" s="178">
        <v>640</v>
      </c>
      <c r="G25" s="178"/>
      <c r="H25" s="6" t="s">
        <v>33</v>
      </c>
      <c r="I25" s="6"/>
      <c r="J25" s="11"/>
      <c r="K25" s="6" t="s">
        <v>34</v>
      </c>
      <c r="L25" s="6"/>
      <c r="M25" s="179">
        <f>D24*F24+D25*F25</f>
        <v>5120</v>
      </c>
      <c r="N25" s="179"/>
    </row>
    <row r="26" spans="1:22">
      <c r="A26" s="5"/>
      <c r="B26" s="22" t="s">
        <v>35</v>
      </c>
      <c r="C26" s="6"/>
      <c r="D26" s="25"/>
      <c r="E26" s="111"/>
      <c r="F26" s="180"/>
      <c r="G26" s="180"/>
      <c r="H26" s="6"/>
      <c r="I26" s="6"/>
      <c r="J26" s="6"/>
      <c r="K26" s="6"/>
      <c r="L26" s="6"/>
      <c r="M26" s="181"/>
      <c r="N26" s="182"/>
    </row>
    <row r="27" spans="1:22" ht="12">
      <c r="A27" s="5"/>
      <c r="B27" s="5" t="s">
        <v>6</v>
      </c>
      <c r="C27" s="150" t="s">
        <v>36</v>
      </c>
      <c r="D27" s="150"/>
      <c r="E27" s="150"/>
      <c r="F27" s="111" t="s">
        <v>31</v>
      </c>
      <c r="G27" s="150" t="s">
        <v>189</v>
      </c>
      <c r="H27" s="150"/>
      <c r="I27" s="150"/>
      <c r="J27" s="27"/>
      <c r="K27" s="6" t="s">
        <v>38</v>
      </c>
      <c r="L27" s="6"/>
      <c r="M27" s="183"/>
      <c r="N27" s="184"/>
    </row>
    <row r="28" spans="1:22">
      <c r="A28" s="5"/>
      <c r="B28" s="5" t="s">
        <v>6</v>
      </c>
      <c r="C28" s="150" t="s">
        <v>189</v>
      </c>
      <c r="D28" s="150"/>
      <c r="E28" s="150"/>
      <c r="F28" s="28" t="s">
        <v>31</v>
      </c>
      <c r="G28" s="150" t="s">
        <v>184</v>
      </c>
      <c r="H28" s="150"/>
      <c r="I28" s="150"/>
      <c r="J28" s="27"/>
      <c r="K28" s="6" t="s">
        <v>38</v>
      </c>
      <c r="L28" s="6"/>
      <c r="M28" s="6"/>
      <c r="N28" s="29"/>
    </row>
    <row r="29" spans="1:22">
      <c r="A29" s="5"/>
      <c r="B29" s="5" t="s">
        <v>6</v>
      </c>
      <c r="C29" s="150" t="s">
        <v>184</v>
      </c>
      <c r="D29" s="150"/>
      <c r="E29" s="150"/>
      <c r="F29" s="111" t="s">
        <v>31</v>
      </c>
      <c r="G29" s="150" t="s">
        <v>190</v>
      </c>
      <c r="H29" s="150"/>
      <c r="I29" s="150"/>
      <c r="J29" s="27"/>
      <c r="K29" s="6" t="s">
        <v>38</v>
      </c>
      <c r="L29" s="6"/>
      <c r="M29" s="6"/>
      <c r="N29" s="13"/>
    </row>
    <row r="30" spans="1:22">
      <c r="A30" s="5"/>
      <c r="B30" s="5" t="s">
        <v>6</v>
      </c>
      <c r="C30" s="150" t="s">
        <v>191</v>
      </c>
      <c r="D30" s="150"/>
      <c r="E30" s="150"/>
      <c r="F30" s="28" t="s">
        <v>31</v>
      </c>
      <c r="G30" s="150" t="s">
        <v>184</v>
      </c>
      <c r="H30" s="150"/>
      <c r="I30" s="150"/>
      <c r="J30" s="27"/>
      <c r="K30" s="6" t="s">
        <v>38</v>
      </c>
      <c r="L30" s="6"/>
      <c r="M30" s="6"/>
      <c r="N30" s="13"/>
    </row>
    <row r="31" spans="1:22" ht="11.25" customHeight="1">
      <c r="A31" s="5"/>
      <c r="B31" s="5" t="s">
        <v>6</v>
      </c>
      <c r="C31" s="150" t="s">
        <v>184</v>
      </c>
      <c r="D31" s="150"/>
      <c r="E31" s="150"/>
      <c r="F31" s="111" t="s">
        <v>31</v>
      </c>
      <c r="G31" s="150" t="s">
        <v>187</v>
      </c>
      <c r="H31" s="150"/>
      <c r="I31" s="150"/>
      <c r="J31" s="27"/>
      <c r="K31" s="6" t="s">
        <v>38</v>
      </c>
      <c r="L31" s="6"/>
      <c r="M31" s="6"/>
      <c r="N31" s="13"/>
    </row>
    <row r="32" spans="1:22">
      <c r="A32" s="5"/>
      <c r="B32" s="5" t="s">
        <v>6</v>
      </c>
      <c r="C32" s="150" t="s">
        <v>187</v>
      </c>
      <c r="D32" s="150"/>
      <c r="E32" s="150"/>
      <c r="F32" s="28" t="s">
        <v>31</v>
      </c>
      <c r="G32" s="150" t="s">
        <v>184</v>
      </c>
      <c r="H32" s="150"/>
      <c r="I32" s="150"/>
      <c r="J32" s="27"/>
      <c r="K32" s="6" t="s">
        <v>38</v>
      </c>
      <c r="L32" s="6"/>
      <c r="M32" s="6"/>
      <c r="N32" s="13"/>
    </row>
    <row r="33" spans="1:18" ht="11.25" customHeight="1">
      <c r="A33" s="5"/>
      <c r="B33" s="5" t="s">
        <v>6</v>
      </c>
      <c r="C33" s="172" t="s">
        <v>184</v>
      </c>
      <c r="D33" s="172"/>
      <c r="E33" s="172"/>
      <c r="F33" s="28" t="s">
        <v>31</v>
      </c>
      <c r="G33" s="172" t="s">
        <v>84</v>
      </c>
      <c r="H33" s="172"/>
      <c r="I33" s="172"/>
      <c r="J33" s="30"/>
      <c r="K33" s="6" t="s">
        <v>38</v>
      </c>
      <c r="L33" s="6"/>
      <c r="M33" s="6"/>
      <c r="N33" s="13"/>
    </row>
    <row r="34" spans="1:18">
      <c r="A34" s="5"/>
      <c r="B34" s="5" t="s">
        <v>6</v>
      </c>
      <c r="C34" s="150" t="s">
        <v>84</v>
      </c>
      <c r="D34" s="150"/>
      <c r="E34" s="150"/>
      <c r="F34" s="28" t="s">
        <v>31</v>
      </c>
      <c r="G34" s="150" t="s">
        <v>192</v>
      </c>
      <c r="H34" s="150"/>
      <c r="I34" s="150"/>
      <c r="J34" s="27"/>
      <c r="K34" s="6" t="s">
        <v>38</v>
      </c>
      <c r="L34" s="6"/>
      <c r="M34" s="6"/>
      <c r="N34" s="13"/>
    </row>
    <row r="35" spans="1:18">
      <c r="A35" s="5"/>
      <c r="B35" s="5"/>
      <c r="C35" s="172" t="s">
        <v>193</v>
      </c>
      <c r="D35" s="172"/>
      <c r="E35" s="172"/>
      <c r="F35" s="28" t="s">
        <v>31</v>
      </c>
      <c r="G35" s="172" t="s">
        <v>41</v>
      </c>
      <c r="H35" s="172"/>
      <c r="I35" s="172"/>
      <c r="J35" s="31"/>
      <c r="K35" s="6" t="s">
        <v>38</v>
      </c>
      <c r="L35" s="6"/>
      <c r="M35" s="6"/>
      <c r="N35" s="13"/>
    </row>
    <row r="36" spans="1:18">
      <c r="A36" s="5"/>
      <c r="B36" s="5"/>
      <c r="C36" s="172" t="s">
        <v>43</v>
      </c>
      <c r="D36" s="172"/>
      <c r="E36" s="172"/>
      <c r="F36" s="111" t="s">
        <v>31</v>
      </c>
      <c r="G36" s="172" t="s">
        <v>43</v>
      </c>
      <c r="H36" s="172"/>
      <c r="I36" s="172"/>
      <c r="J36" s="31"/>
      <c r="K36" s="6" t="s">
        <v>38</v>
      </c>
      <c r="L36" s="6"/>
      <c r="M36" s="6"/>
      <c r="N36" s="13"/>
    </row>
    <row r="37" spans="1:18">
      <c r="A37" s="5"/>
      <c r="B37" s="5"/>
      <c r="C37" s="172"/>
      <c r="D37" s="172"/>
      <c r="E37" s="172"/>
      <c r="F37" s="111" t="s">
        <v>31</v>
      </c>
      <c r="G37" s="172"/>
      <c r="H37" s="172"/>
      <c r="I37" s="172"/>
      <c r="J37" s="31"/>
      <c r="K37" s="6" t="s">
        <v>38</v>
      </c>
      <c r="L37" s="6"/>
      <c r="M37" s="6"/>
      <c r="N37" s="13"/>
    </row>
    <row r="38" spans="1:18">
      <c r="A38" s="5"/>
      <c r="B38" s="5"/>
      <c r="C38" s="172"/>
      <c r="D38" s="172"/>
      <c r="E38" s="172"/>
      <c r="F38" s="111" t="s">
        <v>31</v>
      </c>
      <c r="G38" s="172"/>
      <c r="H38" s="172"/>
      <c r="I38" s="172"/>
      <c r="J38" s="31"/>
      <c r="K38" s="6" t="s">
        <v>38</v>
      </c>
      <c r="L38" s="6"/>
      <c r="M38" s="6"/>
      <c r="N38" s="13"/>
    </row>
    <row r="39" spans="1:18">
      <c r="A39" s="5"/>
      <c r="B39" s="5"/>
      <c r="C39" s="172"/>
      <c r="D39" s="172"/>
      <c r="E39" s="172"/>
      <c r="F39" s="111" t="s">
        <v>31</v>
      </c>
      <c r="G39" s="172"/>
      <c r="H39" s="172"/>
      <c r="I39" s="172"/>
      <c r="J39" s="31"/>
      <c r="K39" s="6" t="s">
        <v>38</v>
      </c>
      <c r="L39" s="6"/>
      <c r="M39" s="32"/>
      <c r="N39" s="33"/>
    </row>
    <row r="40" spans="1:18">
      <c r="A40" s="5"/>
      <c r="B40" s="5"/>
      <c r="C40" s="172"/>
      <c r="D40" s="172"/>
      <c r="E40" s="172"/>
      <c r="F40" s="111" t="s">
        <v>31</v>
      </c>
      <c r="G40" s="172"/>
      <c r="H40" s="172"/>
      <c r="I40" s="172"/>
      <c r="J40" s="31"/>
      <c r="K40" s="6" t="s">
        <v>38</v>
      </c>
      <c r="L40" s="117"/>
      <c r="M40" s="187">
        <f>M25</f>
        <v>5120</v>
      </c>
      <c r="N40" s="188"/>
    </row>
    <row r="41" spans="1:18">
      <c r="A41" s="5"/>
      <c r="B41" s="5"/>
      <c r="C41" s="172"/>
      <c r="D41" s="172"/>
      <c r="E41" s="172"/>
      <c r="F41" s="111" t="s">
        <v>31</v>
      </c>
      <c r="G41" s="172"/>
      <c r="H41" s="172"/>
      <c r="I41" s="172"/>
      <c r="J41" s="31"/>
      <c r="K41" s="35"/>
      <c r="L41" s="36" t="s">
        <v>44</v>
      </c>
      <c r="M41" s="189">
        <v>1</v>
      </c>
      <c r="N41" s="190"/>
      <c r="R41" s="4" t="s">
        <v>45</v>
      </c>
    </row>
    <row r="42" spans="1:18">
      <c r="A42" s="5"/>
      <c r="B42" s="5"/>
      <c r="C42" s="172"/>
      <c r="D42" s="172"/>
      <c r="E42" s="172"/>
      <c r="F42" s="6"/>
      <c r="G42" s="172"/>
      <c r="H42" s="172"/>
      <c r="I42" s="172"/>
      <c r="J42" s="31"/>
      <c r="K42" s="193" t="s">
        <v>46</v>
      </c>
      <c r="L42" s="194"/>
      <c r="M42" s="189"/>
      <c r="N42" s="190"/>
      <c r="P42" s="151"/>
      <c r="Q42" s="151"/>
    </row>
    <row r="43" spans="1:18">
      <c r="A43" s="5"/>
      <c r="B43" s="37"/>
      <c r="C43" s="38" t="s">
        <v>47</v>
      </c>
      <c r="D43" s="39"/>
      <c r="E43" s="39"/>
      <c r="F43" s="39"/>
      <c r="G43" s="40"/>
      <c r="H43" s="148"/>
      <c r="I43" s="148"/>
      <c r="J43" s="41">
        <f>SUM(J27:J42)</f>
        <v>0</v>
      </c>
      <c r="K43" s="42"/>
      <c r="L43" s="112" t="s">
        <v>35</v>
      </c>
      <c r="M43" s="174">
        <f>J43*J44</f>
        <v>0</v>
      </c>
      <c r="N43" s="186"/>
      <c r="P43" s="44"/>
      <c r="Q43" s="6"/>
    </row>
    <row r="44" spans="1:18">
      <c r="A44" s="5"/>
      <c r="B44" s="5"/>
      <c r="C44" s="7"/>
      <c r="D44" s="6"/>
      <c r="E44" s="6"/>
      <c r="F44" s="6"/>
      <c r="G44" s="45"/>
      <c r="I44" s="113" t="s">
        <v>48</v>
      </c>
      <c r="J44" s="46">
        <v>2.2000000000000002</v>
      </c>
      <c r="K44" s="195" t="s">
        <v>49</v>
      </c>
      <c r="L44" s="196"/>
      <c r="M44" s="174"/>
      <c r="N44" s="186"/>
      <c r="P44" s="44"/>
      <c r="Q44" s="6"/>
    </row>
    <row r="45" spans="1:18">
      <c r="A45" s="5"/>
      <c r="B45" s="5"/>
      <c r="C45" s="7"/>
      <c r="D45" s="6"/>
      <c r="E45" s="6"/>
      <c r="F45" s="6"/>
      <c r="G45" s="45"/>
      <c r="H45" s="47"/>
      <c r="I45" s="47"/>
      <c r="J45" s="42"/>
      <c r="K45" s="42"/>
      <c r="L45" s="112" t="s">
        <v>50</v>
      </c>
      <c r="M45" s="197"/>
      <c r="N45" s="198"/>
      <c r="P45" s="44"/>
      <c r="Q45" s="6"/>
    </row>
    <row r="46" spans="1:18">
      <c r="A46" s="5"/>
      <c r="B46" s="5" t="s">
        <v>51</v>
      </c>
      <c r="C46" s="6"/>
      <c r="D46" s="6"/>
      <c r="E46" s="117"/>
      <c r="F46" s="199">
        <v>0</v>
      </c>
      <c r="G46" s="200"/>
      <c r="H46" s="112"/>
      <c r="I46" s="112"/>
      <c r="J46" s="112"/>
      <c r="K46" s="6" t="s">
        <v>52</v>
      </c>
      <c r="L46" s="117"/>
      <c r="M46" s="152">
        <f>M43+M42+M40+M44+M45</f>
        <v>5120</v>
      </c>
      <c r="N46" s="153"/>
      <c r="O46" s="48"/>
      <c r="P46" s="44"/>
      <c r="Q46" s="11"/>
    </row>
    <row r="47" spans="1:18">
      <c r="A47" s="5"/>
      <c r="B47" s="5" t="s">
        <v>53</v>
      </c>
      <c r="C47" s="6"/>
      <c r="D47" s="6"/>
      <c r="E47" s="117"/>
      <c r="F47" s="191">
        <v>0</v>
      </c>
      <c r="G47" s="192"/>
      <c r="H47" s="112"/>
      <c r="I47" s="112"/>
      <c r="J47" s="112"/>
      <c r="K47" s="6" t="s">
        <v>54</v>
      </c>
      <c r="L47" s="117"/>
      <c r="M47" s="152"/>
      <c r="N47" s="153"/>
      <c r="P47" s="44"/>
      <c r="Q47" s="11"/>
    </row>
    <row r="48" spans="1:18">
      <c r="A48" s="5"/>
      <c r="B48" s="5" t="s">
        <v>55</v>
      </c>
      <c r="C48" s="6"/>
      <c r="D48" s="6"/>
      <c r="E48" s="117"/>
      <c r="F48" s="201">
        <f>SUM(F46:G47)</f>
        <v>0</v>
      </c>
      <c r="G48" s="202"/>
      <c r="H48" s="112"/>
      <c r="I48" s="112"/>
      <c r="J48" s="112"/>
      <c r="K48" s="6"/>
      <c r="L48" s="117"/>
      <c r="M48" s="49"/>
      <c r="N48" s="50"/>
      <c r="P48" s="44"/>
      <c r="Q48" s="51"/>
    </row>
    <row r="49" spans="1:17">
      <c r="A49" s="5"/>
      <c r="B49" s="5" t="s">
        <v>56</v>
      </c>
      <c r="C49" s="6"/>
      <c r="D49" s="6"/>
      <c r="E49" s="117"/>
      <c r="F49" s="191">
        <v>0</v>
      </c>
      <c r="G49" s="192"/>
      <c r="H49" s="112"/>
      <c r="I49" s="112"/>
      <c r="J49" s="112"/>
      <c r="K49" s="6"/>
      <c r="L49" s="117"/>
      <c r="M49" s="49"/>
      <c r="N49" s="50"/>
      <c r="P49" s="44"/>
      <c r="Q49" s="11"/>
    </row>
    <row r="50" spans="1:17">
      <c r="A50" s="5"/>
      <c r="B50" s="5" t="s">
        <v>55</v>
      </c>
      <c r="C50" s="6"/>
      <c r="D50" s="6"/>
      <c r="E50" s="117"/>
      <c r="F50" s="201">
        <f>SUM(F48:G49)</f>
        <v>0</v>
      </c>
      <c r="G50" s="202"/>
      <c r="H50" s="112"/>
      <c r="I50" s="112"/>
      <c r="J50" s="112"/>
      <c r="K50" s="6"/>
      <c r="L50" s="117"/>
      <c r="M50" s="49"/>
      <c r="N50" s="50"/>
      <c r="P50" s="44"/>
      <c r="Q50" s="11"/>
    </row>
    <row r="51" spans="1:17">
      <c r="A51" s="5"/>
      <c r="B51" s="5" t="s">
        <v>35</v>
      </c>
      <c r="C51" s="6"/>
      <c r="D51" s="6"/>
      <c r="E51" s="117"/>
      <c r="F51" s="199">
        <v>0</v>
      </c>
      <c r="G51" s="200"/>
      <c r="H51" s="6"/>
      <c r="I51" s="52" t="s">
        <v>57</v>
      </c>
      <c r="J51" s="39"/>
      <c r="K51" s="39"/>
      <c r="L51" s="39"/>
      <c r="M51" s="39"/>
      <c r="N51" s="53"/>
      <c r="P51" s="44"/>
      <c r="Q51" s="11"/>
    </row>
    <row r="52" spans="1:17">
      <c r="A52" s="5"/>
      <c r="B52" s="5" t="s">
        <v>58</v>
      </c>
      <c r="C52" s="6"/>
      <c r="D52" s="6"/>
      <c r="E52" s="117"/>
      <c r="F52" s="191">
        <v>0</v>
      </c>
      <c r="G52" s="192"/>
      <c r="H52" s="6"/>
      <c r="I52" s="54"/>
      <c r="J52" s="55"/>
      <c r="K52" s="55"/>
      <c r="L52" s="55"/>
      <c r="M52" s="55"/>
      <c r="N52" s="56"/>
      <c r="P52" s="6"/>
      <c r="Q52" s="6"/>
    </row>
    <row r="53" spans="1:17">
      <c r="A53" s="5"/>
      <c r="B53" s="5" t="s">
        <v>50</v>
      </c>
      <c r="C53" s="6"/>
      <c r="D53" s="6"/>
      <c r="E53" s="117" t="s">
        <v>59</v>
      </c>
      <c r="F53" s="191">
        <v>0</v>
      </c>
      <c r="G53" s="192"/>
      <c r="H53" s="6"/>
      <c r="I53" s="54"/>
      <c r="J53" s="55"/>
      <c r="K53" s="55"/>
      <c r="L53" s="55"/>
      <c r="M53" s="55"/>
      <c r="N53" s="56"/>
      <c r="P53" s="6"/>
      <c r="Q53" s="6"/>
    </row>
    <row r="54" spans="1:17">
      <c r="A54" s="5"/>
      <c r="B54" s="5" t="s">
        <v>60</v>
      </c>
      <c r="C54" s="6"/>
      <c r="D54" s="6"/>
      <c r="E54" s="117"/>
      <c r="F54" s="191">
        <v>0</v>
      </c>
      <c r="G54" s="192"/>
      <c r="H54" s="57"/>
      <c r="I54" s="54"/>
      <c r="J54" s="55"/>
      <c r="K54" s="55"/>
      <c r="L54" s="55"/>
      <c r="M54" s="55"/>
      <c r="N54" s="56"/>
      <c r="P54" s="151"/>
      <c r="Q54" s="151"/>
    </row>
    <row r="55" spans="1:17">
      <c r="A55" s="5"/>
      <c r="B55" s="5" t="s">
        <v>54</v>
      </c>
      <c r="C55" s="6"/>
      <c r="D55" s="6"/>
      <c r="E55" s="117"/>
      <c r="F55" s="203">
        <f>SUM(F50:G54)</f>
        <v>0</v>
      </c>
      <c r="G55" s="204"/>
      <c r="H55" s="6"/>
      <c r="I55" s="54"/>
      <c r="J55" s="55"/>
      <c r="K55" s="55"/>
      <c r="L55" s="55"/>
      <c r="M55" s="55"/>
      <c r="N55" s="56"/>
      <c r="P55" s="44"/>
      <c r="Q55" s="6"/>
    </row>
    <row r="56" spans="1:17">
      <c r="A56" s="5"/>
      <c r="B56" s="5" t="s">
        <v>61</v>
      </c>
      <c r="C56" s="6"/>
      <c r="D56" s="6"/>
      <c r="E56" s="117"/>
      <c r="F56" s="205">
        <f>+M46-F55</f>
        <v>5120</v>
      </c>
      <c r="G56" s="206"/>
      <c r="H56" s="6"/>
      <c r="I56" s="58"/>
      <c r="J56" s="31"/>
      <c r="K56" s="31"/>
      <c r="L56" s="31"/>
      <c r="M56" s="31"/>
      <c r="N56" s="59"/>
      <c r="P56" s="44"/>
      <c r="Q56" s="6"/>
    </row>
    <row r="57" spans="1:17" ht="12" thickBot="1">
      <c r="A57" s="5"/>
      <c r="B57" s="60" t="s">
        <v>55</v>
      </c>
      <c r="C57" s="30"/>
      <c r="D57" s="30"/>
      <c r="E57" s="61"/>
      <c r="F57" s="207">
        <f>+F55+F56</f>
        <v>5120</v>
      </c>
      <c r="G57" s="208"/>
      <c r="H57" s="6"/>
      <c r="I57" s="62"/>
      <c r="J57" s="31"/>
      <c r="K57" s="31"/>
      <c r="L57" s="31"/>
      <c r="M57" s="31"/>
      <c r="N57" s="59"/>
      <c r="P57" s="44"/>
      <c r="Q57" s="11"/>
    </row>
    <row r="58" spans="1:17">
      <c r="A58" s="5"/>
      <c r="B58" s="164" t="s">
        <v>62</v>
      </c>
      <c r="C58" s="151"/>
      <c r="D58" s="151"/>
      <c r="E58" s="151"/>
      <c r="F58" s="151"/>
      <c r="G58" s="151"/>
      <c r="H58" s="6"/>
      <c r="I58" s="216" t="s">
        <v>63</v>
      </c>
      <c r="J58" s="216"/>
      <c r="K58" s="216"/>
      <c r="L58" s="216"/>
      <c r="M58" s="216"/>
      <c r="N58" s="217"/>
      <c r="P58" s="44"/>
      <c r="Q58" s="11"/>
    </row>
    <row r="59" spans="1:17" ht="1.5" customHeight="1">
      <c r="A59" s="5"/>
      <c r="B59" s="110"/>
      <c r="C59" s="111"/>
      <c r="D59" s="111"/>
      <c r="E59" s="111"/>
      <c r="F59" s="111"/>
      <c r="G59" s="111"/>
      <c r="H59" s="6"/>
      <c r="I59" s="111"/>
      <c r="J59" s="111"/>
      <c r="K59" s="111"/>
      <c r="L59" s="111"/>
      <c r="M59" s="111"/>
      <c r="N59" s="115"/>
      <c r="P59" s="44"/>
      <c r="Q59" s="11" t="s">
        <v>64</v>
      </c>
    </row>
    <row r="60" spans="1:17" ht="11.25" hidden="1" customHeight="1">
      <c r="A60" s="5"/>
      <c r="B60" s="164"/>
      <c r="C60" s="151"/>
      <c r="D60" s="151"/>
      <c r="E60" s="151"/>
      <c r="F60" s="151"/>
      <c r="G60" s="151"/>
      <c r="H60" s="6"/>
      <c r="I60" s="6"/>
      <c r="J60" s="6"/>
      <c r="K60" s="6"/>
      <c r="L60" s="6"/>
      <c r="M60" s="6"/>
      <c r="N60" s="13"/>
      <c r="P60" s="44"/>
      <c r="Q60" s="11" t="s">
        <v>65</v>
      </c>
    </row>
    <row r="61" spans="1:17" ht="16.5" customHeight="1">
      <c r="A61" s="5"/>
      <c r="B61" s="211" t="s">
        <v>66</v>
      </c>
      <c r="C61" s="150"/>
      <c r="D61" s="150"/>
      <c r="E61" s="150"/>
      <c r="F61" s="150"/>
      <c r="G61" s="150"/>
      <c r="H61" s="6"/>
      <c r="I61" s="150" t="s">
        <v>134</v>
      </c>
      <c r="J61" s="150"/>
      <c r="K61" s="150"/>
      <c r="L61" s="150"/>
      <c r="M61" s="150"/>
      <c r="N61" s="212"/>
      <c r="P61" s="44"/>
      <c r="Q61" s="11"/>
    </row>
    <row r="62" spans="1:17">
      <c r="A62" s="5"/>
      <c r="B62" s="164" t="s">
        <v>64</v>
      </c>
      <c r="C62" s="151"/>
      <c r="D62" s="151"/>
      <c r="E62" s="151"/>
      <c r="F62" s="151"/>
      <c r="G62" s="151"/>
      <c r="H62" s="6"/>
      <c r="I62" s="164" t="s">
        <v>64</v>
      </c>
      <c r="J62" s="151"/>
      <c r="K62" s="151"/>
      <c r="L62" s="151"/>
      <c r="M62" s="151"/>
      <c r="N62" s="151"/>
      <c r="P62" s="6"/>
      <c r="Q62" s="6"/>
    </row>
    <row r="63" spans="1:17" ht="26.25" customHeight="1">
      <c r="A63" s="5"/>
      <c r="B63" s="213" t="s">
        <v>68</v>
      </c>
      <c r="C63" s="214"/>
      <c r="D63" s="214"/>
      <c r="E63" s="214"/>
      <c r="F63" s="214"/>
      <c r="G63" s="214"/>
      <c r="H63" s="6"/>
      <c r="I63" s="214" t="s">
        <v>196</v>
      </c>
      <c r="J63" s="214"/>
      <c r="K63" s="214"/>
      <c r="L63" s="214"/>
      <c r="M63" s="214"/>
      <c r="N63" s="215"/>
      <c r="P63" s="6"/>
      <c r="Q63" s="6"/>
    </row>
    <row r="64" spans="1:17" ht="2.25" customHeight="1">
      <c r="A64" s="5"/>
      <c r="B64" s="164" t="s">
        <v>70</v>
      </c>
      <c r="C64" s="151"/>
      <c r="D64" s="151"/>
      <c r="E64" s="151"/>
      <c r="F64" s="151"/>
      <c r="G64" s="151"/>
      <c r="H64" s="6"/>
      <c r="I64" s="209"/>
      <c r="J64" s="209"/>
      <c r="K64" s="209"/>
      <c r="L64" s="209"/>
      <c r="M64" s="209"/>
      <c r="N64" s="210"/>
      <c r="P64" s="6"/>
      <c r="Q64" s="6"/>
    </row>
    <row r="65" spans="1:17" ht="0.75" hidden="1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3"/>
      <c r="P65" s="6"/>
      <c r="Q65" s="6"/>
    </row>
    <row r="66" spans="1:17" ht="14.25" customHeight="1" thickBot="1">
      <c r="A66" s="65"/>
      <c r="B66" s="65"/>
      <c r="C66" s="66"/>
      <c r="D66" s="66"/>
      <c r="E66" s="66"/>
      <c r="F66" s="66"/>
      <c r="G66" s="66"/>
      <c r="H66" s="66"/>
      <c r="I66" s="66" t="s">
        <v>71</v>
      </c>
      <c r="J66" s="66">
        <v>7862</v>
      </c>
      <c r="K66" s="66"/>
      <c r="L66" s="67"/>
      <c r="M66" s="68"/>
      <c r="N66" s="69"/>
      <c r="P66" s="6"/>
      <c r="Q66" s="6"/>
    </row>
    <row r="67" spans="1:17" ht="36" customHeight="1">
      <c r="N67" s="4" t="s">
        <v>72</v>
      </c>
      <c r="P67" s="6"/>
      <c r="Q67" s="6"/>
    </row>
    <row r="68" spans="1:17">
      <c r="P68" s="6"/>
      <c r="Q68" s="6"/>
    </row>
    <row r="69" spans="1:17">
      <c r="P69" s="6"/>
      <c r="Q69" s="6"/>
    </row>
    <row r="70" spans="1:17">
      <c r="P70" s="6"/>
      <c r="Q70" s="6"/>
    </row>
    <row r="71" spans="1:17">
      <c r="P71" s="6"/>
      <c r="Q71" s="6"/>
    </row>
    <row r="72" spans="1:17">
      <c r="P72" s="6"/>
      <c r="Q72" s="6"/>
    </row>
    <row r="73" spans="1:17">
      <c r="P73" s="6"/>
      <c r="Q73" s="6"/>
    </row>
    <row r="74" spans="1:17">
      <c r="P74" s="6"/>
      <c r="Q74" s="6"/>
    </row>
    <row r="75" spans="1:17">
      <c r="P75" s="6"/>
      <c r="Q75" s="6"/>
    </row>
    <row r="76" spans="1:17">
      <c r="P76" s="6"/>
      <c r="Q76" s="6"/>
    </row>
    <row r="77" spans="1:17">
      <c r="P77" s="6"/>
      <c r="Q77" s="6"/>
    </row>
    <row r="78" spans="1:17">
      <c r="P78" s="6"/>
      <c r="Q78" s="6"/>
    </row>
  </sheetData>
  <mergeCells count="100">
    <mergeCell ref="B11:C11"/>
    <mergeCell ref="D11:N11"/>
    <mergeCell ref="M2:N2"/>
    <mergeCell ref="L3:M3"/>
    <mergeCell ref="L8:M8"/>
    <mergeCell ref="K9:L9"/>
    <mergeCell ref="M9:N9"/>
    <mergeCell ref="B19:N19"/>
    <mergeCell ref="B20:E20"/>
    <mergeCell ref="F20:I20"/>
    <mergeCell ref="J20:K20"/>
    <mergeCell ref="L20:N20"/>
    <mergeCell ref="B13:N15"/>
    <mergeCell ref="G16:H16"/>
    <mergeCell ref="L16:M16"/>
    <mergeCell ref="B17:N17"/>
    <mergeCell ref="B18:C18"/>
    <mergeCell ref="E18:G18"/>
    <mergeCell ref="I18:J18"/>
    <mergeCell ref="L18:M18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C30:E30"/>
    <mergeCell ref="G30:I30"/>
    <mergeCell ref="C31:E31"/>
    <mergeCell ref="G31:I31"/>
    <mergeCell ref="C29:E29"/>
    <mergeCell ref="G29:I29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P42:Q42"/>
    <mergeCell ref="H43:I43"/>
    <mergeCell ref="M43:N43"/>
    <mergeCell ref="C39:E39"/>
    <mergeCell ref="G39:I39"/>
    <mergeCell ref="C40:E40"/>
    <mergeCell ref="G40:I40"/>
    <mergeCell ref="M40:N40"/>
    <mergeCell ref="C41:E41"/>
    <mergeCell ref="G41:I41"/>
    <mergeCell ref="M41:N41"/>
    <mergeCell ref="F48:G48"/>
    <mergeCell ref="F49:G49"/>
    <mergeCell ref="F50:G50"/>
    <mergeCell ref="C38:E38"/>
    <mergeCell ref="G38:I38"/>
    <mergeCell ref="F47:G47"/>
    <mergeCell ref="M47:N47"/>
    <mergeCell ref="C42:E42"/>
    <mergeCell ref="G42:I42"/>
    <mergeCell ref="K42:L42"/>
    <mergeCell ref="M42:N42"/>
    <mergeCell ref="K44:L44"/>
    <mergeCell ref="M44:N44"/>
    <mergeCell ref="M45:N45"/>
    <mergeCell ref="F46:G46"/>
    <mergeCell ref="M46:N46"/>
    <mergeCell ref="F51:G51"/>
    <mergeCell ref="F52:G52"/>
    <mergeCell ref="P54:Q54"/>
    <mergeCell ref="F55:G55"/>
    <mergeCell ref="F56:G56"/>
    <mergeCell ref="F53:G53"/>
    <mergeCell ref="F54:G54"/>
    <mergeCell ref="F57:G57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B58:G58"/>
    <mergeCell ref="I58:N5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45</vt:i4>
      </vt:variant>
    </vt:vector>
  </HeadingPairs>
  <TitlesOfParts>
    <vt:vector size="90" baseType="lpstr">
      <vt:lpstr>LORC 45</vt:lpstr>
      <vt:lpstr>MAMT 44</vt:lpstr>
      <vt:lpstr>ASM 43</vt:lpstr>
      <vt:lpstr>ASM 42</vt:lpstr>
      <vt:lpstr>MCH 41</vt:lpstr>
      <vt:lpstr>JFMM 40</vt:lpstr>
      <vt:lpstr>ASM 39</vt:lpstr>
      <vt:lpstr>ALM  38</vt:lpstr>
      <vt:lpstr>AFO 37</vt:lpstr>
      <vt:lpstr>LGCP 36</vt:lpstr>
      <vt:lpstr>AEVR 35</vt:lpstr>
      <vt:lpstr>JFMM 34</vt:lpstr>
      <vt:lpstr>RRC 33</vt:lpstr>
      <vt:lpstr>RRC 32</vt:lpstr>
      <vt:lpstr>ASM 31</vt:lpstr>
      <vt:lpstr>LGCP 30</vt:lpstr>
      <vt:lpstr>AFO 29</vt:lpstr>
      <vt:lpstr>ALM 28</vt:lpstr>
      <vt:lpstr>VMF 27</vt:lpstr>
      <vt:lpstr>MCH 26</vt:lpstr>
      <vt:lpstr>IGR 25</vt:lpstr>
      <vt:lpstr>JFMM 24</vt:lpstr>
      <vt:lpstr>ASM 23</vt:lpstr>
      <vt:lpstr>VHRD 22</vt:lpstr>
      <vt:lpstr>IARM 21</vt:lpstr>
      <vt:lpstr>AFO 20</vt:lpstr>
      <vt:lpstr>ALM 19</vt:lpstr>
      <vt:lpstr>LGCP 18</vt:lpstr>
      <vt:lpstr>JFMM 17</vt:lpstr>
      <vt:lpstr>ASM 16</vt:lpstr>
      <vt:lpstr>AZC 15</vt:lpstr>
      <vt:lpstr>LGB 14</vt:lpstr>
      <vt:lpstr>AZC 13</vt:lpstr>
      <vt:lpstr>LGB 12</vt:lpstr>
      <vt:lpstr>JMVM 11</vt:lpstr>
      <vt:lpstr>JMVM 10</vt:lpstr>
      <vt:lpstr>BIMO 9</vt:lpstr>
      <vt:lpstr>BIMO 8</vt:lpstr>
      <vt:lpstr>AEVR 7 COMPL </vt:lpstr>
      <vt:lpstr>JFMM 6</vt:lpstr>
      <vt:lpstr>IGR 5</vt:lpstr>
      <vt:lpstr>MAMT 4</vt:lpstr>
      <vt:lpstr>LMF 3</vt:lpstr>
      <vt:lpstr>ALM 2</vt:lpstr>
      <vt:lpstr>ASM 1</vt:lpstr>
      <vt:lpstr>'AEVR 35'!Área_de_impresión</vt:lpstr>
      <vt:lpstr>'AEVR 7 COMPL '!Área_de_impresión</vt:lpstr>
      <vt:lpstr>'AFO 20'!Área_de_impresión</vt:lpstr>
      <vt:lpstr>'AFO 29'!Área_de_impresión</vt:lpstr>
      <vt:lpstr>'AFO 37'!Área_de_impresión</vt:lpstr>
      <vt:lpstr>'ALM  38'!Área_de_impresión</vt:lpstr>
      <vt:lpstr>'ALM 19'!Área_de_impresión</vt:lpstr>
      <vt:lpstr>'ALM 2'!Área_de_impresión</vt:lpstr>
      <vt:lpstr>'ALM 28'!Área_de_impresión</vt:lpstr>
      <vt:lpstr>'ASM 1'!Área_de_impresión</vt:lpstr>
      <vt:lpstr>'ASM 16'!Área_de_impresión</vt:lpstr>
      <vt:lpstr>'ASM 23'!Área_de_impresión</vt:lpstr>
      <vt:lpstr>'ASM 31'!Área_de_impresión</vt:lpstr>
      <vt:lpstr>'ASM 39'!Área_de_impresión</vt:lpstr>
      <vt:lpstr>'ASM 42'!Área_de_impresión</vt:lpstr>
      <vt:lpstr>'ASM 43'!Área_de_impresión</vt:lpstr>
      <vt:lpstr>'AZC 13'!Área_de_impresión</vt:lpstr>
      <vt:lpstr>'AZC 15'!Área_de_impresión</vt:lpstr>
      <vt:lpstr>'BIMO 8'!Área_de_impresión</vt:lpstr>
      <vt:lpstr>'BIMO 9'!Área_de_impresión</vt:lpstr>
      <vt:lpstr>'IARM 21'!Área_de_impresión</vt:lpstr>
      <vt:lpstr>'IGR 25'!Área_de_impresión</vt:lpstr>
      <vt:lpstr>'IGR 5'!Área_de_impresión</vt:lpstr>
      <vt:lpstr>'JFMM 17'!Área_de_impresión</vt:lpstr>
      <vt:lpstr>'JFMM 24'!Área_de_impresión</vt:lpstr>
      <vt:lpstr>'JFMM 34'!Área_de_impresión</vt:lpstr>
      <vt:lpstr>'JFMM 40'!Área_de_impresión</vt:lpstr>
      <vt:lpstr>'JFMM 6'!Área_de_impresión</vt:lpstr>
      <vt:lpstr>'JMVM 10'!Área_de_impresión</vt:lpstr>
      <vt:lpstr>'JMVM 11'!Área_de_impresión</vt:lpstr>
      <vt:lpstr>'LGB 12'!Área_de_impresión</vt:lpstr>
      <vt:lpstr>'LGB 14'!Área_de_impresión</vt:lpstr>
      <vt:lpstr>'LGCP 18'!Área_de_impresión</vt:lpstr>
      <vt:lpstr>'LGCP 30'!Área_de_impresión</vt:lpstr>
      <vt:lpstr>'LGCP 36'!Área_de_impresión</vt:lpstr>
      <vt:lpstr>'LMF 3'!Área_de_impresión</vt:lpstr>
      <vt:lpstr>'LORC 45'!Área_de_impresión</vt:lpstr>
      <vt:lpstr>'MAMT 4'!Área_de_impresión</vt:lpstr>
      <vt:lpstr>'MAMT 44'!Área_de_impresión</vt:lpstr>
      <vt:lpstr>'MCH 26'!Área_de_impresión</vt:lpstr>
      <vt:lpstr>'MCH 41'!Área_de_impresión</vt:lpstr>
      <vt:lpstr>'RRC 32'!Área_de_impresión</vt:lpstr>
      <vt:lpstr>'RRC 33'!Área_de_impresión</vt:lpstr>
      <vt:lpstr>'VHRD 22'!Área_de_impresión</vt:lpstr>
      <vt:lpstr>'VMF 27'!Área_de_impresión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Andrea Lpz</cp:lastModifiedBy>
  <cp:lastPrinted>2019-10-30T20:26:26Z</cp:lastPrinted>
  <dcterms:created xsi:type="dcterms:W3CDTF">2019-10-03T14:21:11Z</dcterms:created>
  <dcterms:modified xsi:type="dcterms:W3CDTF">2019-11-05T18:04:00Z</dcterms:modified>
</cp:coreProperties>
</file>